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JAN-DEC 0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<sst xmlns="http://schemas.openxmlformats.org/spreadsheetml/2006/main" count="190" uniqueCount="141">
  <si>
    <t>Indexi</t>
  </si>
  <si>
    <t>Red.br.</t>
  </si>
  <si>
    <t>OPIS</t>
  </si>
  <si>
    <t>kolona 3</t>
  </si>
  <si>
    <t>kolona 4</t>
  </si>
  <si>
    <t>A PRIHODI</t>
  </si>
  <si>
    <t>Prihod od RTV takse</t>
  </si>
  <si>
    <t>Sponzorstvo</t>
  </si>
  <si>
    <t>I</t>
  </si>
  <si>
    <t>VLASTITI PRIHODI</t>
  </si>
  <si>
    <t>Prihodi od donacija u novčanom obliku</t>
  </si>
  <si>
    <t>Prihodi refundacije troškova za proizvodnju programa</t>
  </si>
  <si>
    <t>Ostale pozitivne kursne razlike</t>
  </si>
  <si>
    <t>Ostali vanredni prihodi</t>
  </si>
  <si>
    <t>II</t>
  </si>
  <si>
    <t>NEPOSREDNI PRIHODI</t>
  </si>
  <si>
    <t>UKUPAN PRIHOD (I+II)</t>
  </si>
  <si>
    <t>B RASHODI</t>
  </si>
  <si>
    <t>Utrošene sirovine i materijal</t>
  </si>
  <si>
    <t>Potrošena energija</t>
  </si>
  <si>
    <t>Utrošeni rezervni dijelovi</t>
  </si>
  <si>
    <t>Otpis sitnog inventara (sitnog inventara, auto guma, scenskog materijala)</t>
  </si>
  <si>
    <t>Naknada za ishranu u toku rada</t>
  </si>
  <si>
    <t>Naknada troškova na ime prijevoza na rad i sa rada</t>
  </si>
  <si>
    <t xml:space="preserve">Regres za godišnji odmor i ostali troškovi uposlenih </t>
  </si>
  <si>
    <t>Prijevozne usluge</t>
  </si>
  <si>
    <t>Usluge održavanja i zaštite (servisne usluge)</t>
  </si>
  <si>
    <t>Poštanske i telekomunikacijske usluge</t>
  </si>
  <si>
    <t>Usluge provizije RTV taksa</t>
  </si>
  <si>
    <t>Zakupnine i najamnine</t>
  </si>
  <si>
    <t>Zakup BHRT-amortizacioni dio</t>
  </si>
  <si>
    <t>Usluge reklame, sponzorstva i troškovi sajmova</t>
  </si>
  <si>
    <t>Pretplata na obrazovne časopise, stručna literatura</t>
  </si>
  <si>
    <t>Mala autorska prava (SINE QUA NON)</t>
  </si>
  <si>
    <t>Špediterske usluge</t>
  </si>
  <si>
    <t>Usluge istraživanja tržišta</t>
  </si>
  <si>
    <t>Usluge studentskog servisa</t>
  </si>
  <si>
    <t>Troškovi oglašavanja</t>
  </si>
  <si>
    <t>Dnevnice i putni troškovi u zemlji</t>
  </si>
  <si>
    <t>Izdaci za otpremnine prilikom odlaska u penziju</t>
  </si>
  <si>
    <t>Novčane pomoći u slučaju smrti uposlenika ili člana uže porodice</t>
  </si>
  <si>
    <t>Naknade vanjskim članovima uprave</t>
  </si>
  <si>
    <t>Doprinosi, članarine i druga davanja</t>
  </si>
  <si>
    <t>Porezi koji ne zavise od finansijskog rezultata</t>
  </si>
  <si>
    <t>Troškovi osiguranja</t>
  </si>
  <si>
    <t>Bankarske usluge</t>
  </si>
  <si>
    <t>Troškovi reprezentacije</t>
  </si>
  <si>
    <t>Troškovi nabavke gotovih programa</t>
  </si>
  <si>
    <t>Troškovi prava prijenosa događaja iz zemlje</t>
  </si>
  <si>
    <t>Troškovi prava prijenosa događaja iz inostranstva</t>
  </si>
  <si>
    <t>Troškovi PEP-a</t>
  </si>
  <si>
    <t>Troškovi usluga novinskih agencija</t>
  </si>
  <si>
    <t>Ostali prefakturisani troškovi BHRT-a</t>
  </si>
  <si>
    <t>Troškovi usluga estradnih agencija</t>
  </si>
  <si>
    <t>Usluge prijevoda - sinhronizacija</t>
  </si>
  <si>
    <t>UKUPNO MATERIJALNI TROŠKOVI</t>
  </si>
  <si>
    <t>Kamate</t>
  </si>
  <si>
    <t>Negativne kursne razlike</t>
  </si>
  <si>
    <t>Otpis nenaplativih potraživanja i ulaganja</t>
  </si>
  <si>
    <t>Naknadno utvrđeni rashodi iz prošlih godina</t>
  </si>
  <si>
    <t>Zakašnjele neukalkulisane fakture iz prethodnih godina</t>
  </si>
  <si>
    <t>Ostali nepomenuti rashodi</t>
  </si>
  <si>
    <t>NEPOSREDNI RASHODI</t>
  </si>
  <si>
    <t>TROŠKOVI POSLOVANJA (I+II)</t>
  </si>
  <si>
    <t>AMORTIZACIJA</t>
  </si>
  <si>
    <t>UKUPNI RASHODI</t>
  </si>
  <si>
    <t>Usluge dorade na filmu</t>
  </si>
  <si>
    <t>Računovodstvene i revizijske usluge</t>
  </si>
  <si>
    <t>Advokatske i bilježničke usluge</t>
  </si>
  <si>
    <t>Obrazovne, zdravstvene i druge usluge</t>
  </si>
  <si>
    <t>Komunalne usluge i naknade</t>
  </si>
  <si>
    <t>Usluge vodovoda i kanalizacije</t>
  </si>
  <si>
    <t>Iznošenje i odvoz smeća</t>
  </si>
  <si>
    <t>Garažiranje i parkiranje vozila, pranja</t>
  </si>
  <si>
    <t>Usluge održavanja scenske garderobe</t>
  </si>
  <si>
    <t>Hotelske usluge</t>
  </si>
  <si>
    <t>Troškovi oglašavanja za slobodna radna mjesta</t>
  </si>
  <si>
    <t>Naknade za troškove liječenja</t>
  </si>
  <si>
    <t>Knjigovezačke i štamparske usluge</t>
  </si>
  <si>
    <t>Troškovi arhiviranja muzičkog materijala</t>
  </si>
  <si>
    <t>Nagrade učesnicima u emisiji</t>
  </si>
  <si>
    <t>Troškovi usluga na izradi programa</t>
  </si>
  <si>
    <t>Prihodi od otpisanih obaveza prema dobavljačima</t>
  </si>
  <si>
    <t>Naknadno utvrđeni fakturisani troškovi RTRS</t>
  </si>
  <si>
    <t>Rezervisanja po štetnim ugovorima BHRT - amortizacioni dio</t>
  </si>
  <si>
    <t>Strukture u %</t>
  </si>
  <si>
    <t>Prihod od prodaje licencnih TV prava</t>
  </si>
  <si>
    <t>Prihod od usluga reklame</t>
  </si>
  <si>
    <t>Prihod od usluga trećim licima</t>
  </si>
  <si>
    <t>Prihod od usluga produkcije - Bingo</t>
  </si>
  <si>
    <t>Prihod od usluga trećih lica-prefakturisanje</t>
  </si>
  <si>
    <t>Ostali izvori prihoda (televoting, prodaja TV prava i izdanja na DVD-u, koprodukcije s produkcijskim kućama, drž.institucijama i sl.)</t>
  </si>
  <si>
    <t>Prihodi od kamata iz platnog prometa</t>
  </si>
  <si>
    <t>Prihodi od donacija-amortizacioni dio</t>
  </si>
  <si>
    <t>Prihod od refundacije troškova RTV taksa</t>
  </si>
  <si>
    <t>Prihodi po osnovu otpisa obaveza ZZO Kantona</t>
  </si>
  <si>
    <t>Putarine, mostarine, tunelarine</t>
  </si>
  <si>
    <t>Usluge šminke i frizure</t>
  </si>
  <si>
    <t>Dnevnice i putni troškovi u inostranstvu</t>
  </si>
  <si>
    <t>Izdaci za jubilarne i druge nagrade i darove uposlenim</t>
  </si>
  <si>
    <t>Sudske takse</t>
  </si>
  <si>
    <t>Troškovi prava emitovanja snimljenog programa - licence</t>
  </si>
  <si>
    <t xml:space="preserve">Troškovi RTV produkcije BHRT-a </t>
  </si>
  <si>
    <t>Troškovi ekonomsko - finansijskih poslova i pravnih i općih poslova</t>
  </si>
  <si>
    <t>Usluge na izradi scene, kulisa i dekora</t>
  </si>
  <si>
    <t>Troškovi usluge obrade programa</t>
  </si>
  <si>
    <t>Ostali finansijski troškovi uključeni u troškove učinaka (kamate)</t>
  </si>
  <si>
    <t>RTRS - refundacija troškova RTV taksa</t>
  </si>
  <si>
    <t>Gubici od umanjenja vrijednosti nematerijalne imovine</t>
  </si>
  <si>
    <t>Gubici od umanjenja vrijednosti materijalne imovine (nekretnina, postrojenja ...)</t>
  </si>
  <si>
    <t xml:space="preserve">Novčana darivanja i donacije </t>
  </si>
  <si>
    <t>Kazne, penali i nadoknade štete</t>
  </si>
  <si>
    <t xml:space="preserve">BRUTO - PLATE </t>
  </si>
  <si>
    <t>DOBIT (+)/GUBITAK (-)</t>
  </si>
  <si>
    <t>Prihodi od refundacije troškova sistema-Protokol-prefakt</t>
  </si>
  <si>
    <t>Novčana pomoć u slučaju teškog invaliditeta, novč.pomoć za teške mat.situacije</t>
  </si>
  <si>
    <t>Troškovi kooprodukcije filmova</t>
  </si>
  <si>
    <t>Plan za 2009. godinu</t>
  </si>
  <si>
    <t>Izvođačka prava (UZUS)</t>
  </si>
  <si>
    <t>Darivanja i donacije u vidu plaćanja isporučiocu</t>
  </si>
  <si>
    <t>Naknade troškova zaposlenim (za odvojeni život)</t>
  </si>
  <si>
    <t>Autorski honorari-Bruto</t>
  </si>
  <si>
    <t>Troškovi po osnovu ugovora o djelu i ugovora o privremenim i povremenim poslovima-inkasanti i GPO ostali</t>
  </si>
  <si>
    <t>Dobici od prodaje nekretnina, postrojenja i opreme</t>
  </si>
  <si>
    <t>Troškovi programa vlastite produkcije</t>
  </si>
  <si>
    <t>Naknada za troškove edukacije (seminari, simpoziji)</t>
  </si>
  <si>
    <t>Red. br.</t>
  </si>
  <si>
    <t>Prihodi iz ranijih godina (Protokol BHRT-oprost duga i sl.)</t>
  </si>
  <si>
    <t>Ostali troškovi (naknada za popisnu komisiju i sl.)</t>
  </si>
  <si>
    <t>Prihodi od naknadno odobranih kasa skonta, rabata i drugih popusta</t>
  </si>
  <si>
    <t>kolona 5</t>
  </si>
  <si>
    <t>5/3</t>
  </si>
  <si>
    <t>5/4</t>
  </si>
  <si>
    <t>Prihodi od penala, kazni, nagrada</t>
  </si>
  <si>
    <t>Prihodi po osnovu otpisanih obaveza državnih institucjja</t>
  </si>
  <si>
    <t>Troškovi fotokopiranja, prepisa, izrade naljepnica</t>
  </si>
  <si>
    <t>POREZ NA DOBIT</t>
  </si>
  <si>
    <t>NETO DOBIT</t>
  </si>
  <si>
    <t xml:space="preserve">Ostvarenje 2009. godine </t>
  </si>
  <si>
    <t>Ostvarenje              2008. godine</t>
  </si>
  <si>
    <t xml:space="preserve">A.  BILANS USPJEHA RTV FBiH za period JANUAR - DECEMBAR 2009. godine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</si>
</sst>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#,##0.0"/>
    <numFmt numFmtId="183" formatCode="#,##0.0000000000"/>
  </numFmts>
  <fonts count="10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 wrapText="1"/>
    </xf>
    <xf numFmtId="17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3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4" fontId="9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3" fontId="9" fillId="3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47.00390625" style="0" customWidth="1"/>
    <col min="3" max="3" width="11.00390625" style="0" customWidth="1"/>
    <col min="4" max="4" width="11.7109375" style="0" customWidth="1"/>
    <col min="5" max="5" width="11.28125" style="0" customWidth="1"/>
    <col min="6" max="6" width="8.00390625" style="0" customWidth="1"/>
    <col min="7" max="7" width="8.57421875" style="0" customWidth="1"/>
    <col min="8" max="8" width="8.421875" style="0" customWidth="1"/>
    <col min="9" max="9" width="8.57421875" style="0" customWidth="1"/>
    <col min="10" max="10" width="9.421875" style="0" customWidth="1"/>
    <col min="12" max="12" width="16.421875" style="0" customWidth="1"/>
    <col min="13" max="13" width="12.7109375" style="0" customWidth="1"/>
  </cols>
  <sheetData>
    <row r="1" spans="2:10" ht="15.75" customHeight="1">
      <c r="B1" s="1" t="s">
        <v>140</v>
      </c>
      <c r="J1" s="33"/>
    </row>
    <row r="2" spans="1:10" ht="12.75">
      <c r="A2" s="2"/>
      <c r="E2" s="13"/>
      <c r="F2" s="73" t="s">
        <v>0</v>
      </c>
      <c r="G2" s="73"/>
      <c r="H2" s="71" t="s">
        <v>85</v>
      </c>
      <c r="I2" s="72"/>
      <c r="J2" s="72"/>
    </row>
    <row r="3" spans="1:10" ht="42.75" customHeight="1">
      <c r="A3" s="37" t="s">
        <v>126</v>
      </c>
      <c r="B3" s="4" t="s">
        <v>2</v>
      </c>
      <c r="C3" s="37" t="s">
        <v>139</v>
      </c>
      <c r="D3" s="37" t="s">
        <v>117</v>
      </c>
      <c r="E3" s="37" t="s">
        <v>138</v>
      </c>
      <c r="F3" s="40" t="s">
        <v>131</v>
      </c>
      <c r="G3" s="40" t="s">
        <v>132</v>
      </c>
      <c r="H3" s="38" t="s">
        <v>3</v>
      </c>
      <c r="I3" s="39" t="s">
        <v>4</v>
      </c>
      <c r="J3" s="39" t="s">
        <v>130</v>
      </c>
    </row>
    <row r="4" spans="1:10" ht="11.25" customHeight="1">
      <c r="A4" s="10">
        <v>1</v>
      </c>
      <c r="B4" s="10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2">
        <v>8</v>
      </c>
      <c r="I4" s="41">
        <v>9</v>
      </c>
      <c r="J4" s="41">
        <v>10</v>
      </c>
    </row>
    <row r="5" spans="1:10" ht="10.5" customHeight="1">
      <c r="A5" s="5"/>
      <c r="B5" s="6" t="s">
        <v>5</v>
      </c>
      <c r="C5" s="43"/>
      <c r="D5" s="43"/>
      <c r="E5" s="43"/>
      <c r="F5" s="43"/>
      <c r="G5" s="43"/>
      <c r="H5" s="44"/>
      <c r="I5" s="43"/>
      <c r="J5" s="43"/>
    </row>
    <row r="6" spans="1:10" ht="12.75">
      <c r="A6" s="15">
        <v>1</v>
      </c>
      <c r="B6" s="16" t="s">
        <v>6</v>
      </c>
      <c r="C6" s="45">
        <v>18714334.25</v>
      </c>
      <c r="D6" s="45">
        <v>18768400</v>
      </c>
      <c r="E6" s="45">
        <v>19125372.64</v>
      </c>
      <c r="F6" s="46">
        <f>E6/C6*100</f>
        <v>102.19638264716791</v>
      </c>
      <c r="G6" s="46">
        <f aca="true" t="shared" si="0" ref="G6:G16">E6/D6*100</f>
        <v>101.90198759617229</v>
      </c>
      <c r="H6" s="47">
        <f aca="true" t="shared" si="1" ref="H6:H25">$C6/C$31*100</f>
        <v>47.80522391779736</v>
      </c>
      <c r="I6" s="47">
        <f aca="true" t="shared" si="2" ref="I6:I25">$D6/D$31*100</f>
        <v>53.879326430909444</v>
      </c>
      <c r="J6" s="47">
        <f aca="true" t="shared" si="3" ref="J6:J31">$E6/E$31*100</f>
        <v>56.241923967788885</v>
      </c>
    </row>
    <row r="7" spans="1:10" ht="12.75">
      <c r="A7" s="15">
        <v>2</v>
      </c>
      <c r="B7" s="16" t="s">
        <v>87</v>
      </c>
      <c r="C7" s="45">
        <v>14283850.25</v>
      </c>
      <c r="D7" s="45">
        <v>12500000</v>
      </c>
      <c r="E7" s="45">
        <v>10523083.65</v>
      </c>
      <c r="F7" s="46">
        <f aca="true" t="shared" si="4" ref="F7:F31">E7/C7*100</f>
        <v>73.67119835213899</v>
      </c>
      <c r="G7" s="46">
        <f t="shared" si="0"/>
        <v>84.1846692</v>
      </c>
      <c r="H7" s="47">
        <f t="shared" si="1"/>
        <v>36.48768107310768</v>
      </c>
      <c r="I7" s="47">
        <f t="shared" si="2"/>
        <v>35.88433645842843</v>
      </c>
      <c r="J7" s="47">
        <f t="shared" si="3"/>
        <v>30.945199431679278</v>
      </c>
    </row>
    <row r="8" spans="1:10" ht="12.75">
      <c r="A8" s="15">
        <v>3</v>
      </c>
      <c r="B8" s="16" t="s">
        <v>88</v>
      </c>
      <c r="C8" s="45">
        <v>654206</v>
      </c>
      <c r="D8" s="45">
        <v>628400</v>
      </c>
      <c r="E8" s="45">
        <v>654789.91</v>
      </c>
      <c r="F8" s="46">
        <f t="shared" si="4"/>
        <v>100.08925476073287</v>
      </c>
      <c r="G8" s="46">
        <f t="shared" si="0"/>
        <v>104.19954010184595</v>
      </c>
      <c r="H8" s="47">
        <f t="shared" si="1"/>
        <v>1.6711502477501459</v>
      </c>
      <c r="I8" s="47">
        <f t="shared" si="2"/>
        <v>1.803977362438114</v>
      </c>
      <c r="J8" s="47">
        <f t="shared" si="3"/>
        <v>1.9255386562285215</v>
      </c>
    </row>
    <row r="9" spans="1:10" ht="12.75">
      <c r="A9" s="15">
        <v>4</v>
      </c>
      <c r="B9" s="16" t="s">
        <v>89</v>
      </c>
      <c r="C9" s="45">
        <v>1150931.49</v>
      </c>
      <c r="D9" s="45">
        <v>1200000</v>
      </c>
      <c r="E9" s="45">
        <v>1156775.02</v>
      </c>
      <c r="F9" s="46">
        <f t="shared" si="4"/>
        <v>100.5077217932407</v>
      </c>
      <c r="G9" s="46">
        <f t="shared" si="0"/>
        <v>96.39791833333334</v>
      </c>
      <c r="H9" s="47">
        <f t="shared" si="1"/>
        <v>2.9400211013915256</v>
      </c>
      <c r="I9" s="47">
        <f t="shared" si="2"/>
        <v>3.4448963000091286</v>
      </c>
      <c r="J9" s="47">
        <f t="shared" si="3"/>
        <v>3.401724711319271</v>
      </c>
    </row>
    <row r="10" spans="1:10" ht="12.75">
      <c r="A10" s="15">
        <v>5</v>
      </c>
      <c r="B10" s="16" t="s">
        <v>7</v>
      </c>
      <c r="C10" s="45">
        <v>367480.16</v>
      </c>
      <c r="D10" s="45">
        <v>100000</v>
      </c>
      <c r="E10" s="45">
        <v>197990.75</v>
      </c>
      <c r="F10" s="46">
        <f t="shared" si="4"/>
        <v>53.87794268947744</v>
      </c>
      <c r="G10" s="46">
        <f t="shared" si="0"/>
        <v>197.99075</v>
      </c>
      <c r="H10" s="47">
        <f t="shared" si="1"/>
        <v>0.938717407708372</v>
      </c>
      <c r="I10" s="47">
        <f t="shared" si="2"/>
        <v>0.28707469166742744</v>
      </c>
      <c r="J10" s="47">
        <f t="shared" si="3"/>
        <v>0.5822307840703854</v>
      </c>
    </row>
    <row r="11" spans="1:10" ht="12.75">
      <c r="A11" s="15">
        <v>6</v>
      </c>
      <c r="B11" s="16" t="s">
        <v>90</v>
      </c>
      <c r="C11" s="45">
        <v>1096780.29</v>
      </c>
      <c r="D11" s="45">
        <v>108300</v>
      </c>
      <c r="E11" s="45">
        <v>133503.83</v>
      </c>
      <c r="F11" s="46">
        <f t="shared" si="4"/>
        <v>12.172340369099812</v>
      </c>
      <c r="G11" s="46">
        <f t="shared" si="0"/>
        <v>123.27223453370266</v>
      </c>
      <c r="H11" s="47">
        <f t="shared" si="1"/>
        <v>2.8016934319785767</v>
      </c>
      <c r="I11" s="47">
        <f t="shared" si="2"/>
        <v>0.3109018910758239</v>
      </c>
      <c r="J11" s="47">
        <f t="shared" si="3"/>
        <v>0.3925942985583894</v>
      </c>
    </row>
    <row r="12" spans="1:10" ht="33.75">
      <c r="A12" s="15">
        <v>7</v>
      </c>
      <c r="B12" s="16" t="s">
        <v>91</v>
      </c>
      <c r="C12" s="45">
        <v>146604.66</v>
      </c>
      <c r="D12" s="45">
        <v>100000</v>
      </c>
      <c r="E12" s="45">
        <v>108764.75</v>
      </c>
      <c r="F12" s="46">
        <f t="shared" si="4"/>
        <v>74.18914923986726</v>
      </c>
      <c r="G12" s="46">
        <f t="shared" si="0"/>
        <v>108.76475</v>
      </c>
      <c r="H12" s="47">
        <f t="shared" si="1"/>
        <v>0.37449735080437335</v>
      </c>
      <c r="I12" s="47">
        <f t="shared" si="2"/>
        <v>0.28707469166742744</v>
      </c>
      <c r="J12" s="47">
        <f t="shared" si="3"/>
        <v>0.3198441627789149</v>
      </c>
    </row>
    <row r="13" spans="1:12" ht="12.75" customHeight="1">
      <c r="A13" s="7" t="s">
        <v>8</v>
      </c>
      <c r="B13" s="6" t="s">
        <v>9</v>
      </c>
      <c r="C13" s="48">
        <f>SUM(C6:C12)</f>
        <v>36414187.099999994</v>
      </c>
      <c r="D13" s="48">
        <f>SUM(D6:D12)</f>
        <v>33405100</v>
      </c>
      <c r="E13" s="48">
        <f>SUM(E6:E12)</f>
        <v>31900280.549999997</v>
      </c>
      <c r="F13" s="49">
        <f t="shared" si="4"/>
        <v>87.60398924297283</v>
      </c>
      <c r="G13" s="49">
        <f t="shared" si="0"/>
        <v>95.49524039742434</v>
      </c>
      <c r="H13" s="50">
        <f t="shared" si="1"/>
        <v>93.01898453053802</v>
      </c>
      <c r="I13" s="50">
        <f t="shared" si="2"/>
        <v>95.8975878261958</v>
      </c>
      <c r="J13" s="50">
        <f t="shared" si="3"/>
        <v>93.80905601242364</v>
      </c>
      <c r="L13" s="14"/>
    </row>
    <row r="14" spans="1:10" ht="12.75">
      <c r="A14" s="15">
        <v>8</v>
      </c>
      <c r="B14" s="16" t="s">
        <v>92</v>
      </c>
      <c r="C14" s="45">
        <v>3334.31</v>
      </c>
      <c r="D14" s="45">
        <v>3200</v>
      </c>
      <c r="E14" s="45">
        <v>4350.25</v>
      </c>
      <c r="F14" s="46">
        <f t="shared" si="4"/>
        <v>130.4692725031566</v>
      </c>
      <c r="G14" s="46">
        <f t="shared" si="0"/>
        <v>135.9453125</v>
      </c>
      <c r="H14" s="47">
        <f t="shared" si="1"/>
        <v>0.00851739816292695</v>
      </c>
      <c r="I14" s="47">
        <f t="shared" si="2"/>
        <v>0.009186390133357676</v>
      </c>
      <c r="J14" s="47">
        <f t="shared" si="3"/>
        <v>0.012792766674211772</v>
      </c>
    </row>
    <row r="15" spans="1:12" ht="12.75">
      <c r="A15" s="15">
        <v>9</v>
      </c>
      <c r="B15" s="16" t="s">
        <v>10</v>
      </c>
      <c r="C15" s="45">
        <v>423100</v>
      </c>
      <c r="D15" s="45">
        <v>400000</v>
      </c>
      <c r="E15" s="45">
        <v>457001</v>
      </c>
      <c r="F15" s="46">
        <f t="shared" si="4"/>
        <v>108.01252658945874</v>
      </c>
      <c r="G15" s="46">
        <f t="shared" si="0"/>
        <v>114.25025</v>
      </c>
      <c r="H15" s="47">
        <f t="shared" si="1"/>
        <v>1.0807966753944274</v>
      </c>
      <c r="I15" s="47">
        <f t="shared" si="2"/>
        <v>1.1482987666697098</v>
      </c>
      <c r="J15" s="47">
        <f t="shared" si="3"/>
        <v>1.3439014224197354</v>
      </c>
      <c r="L15" s="14"/>
    </row>
    <row r="16" spans="1:10" ht="12.75">
      <c r="A16" s="15">
        <v>10</v>
      </c>
      <c r="B16" s="16" t="s">
        <v>93</v>
      </c>
      <c r="C16" s="45">
        <v>21397.22</v>
      </c>
      <c r="D16" s="45">
        <v>17300</v>
      </c>
      <c r="E16" s="65">
        <v>22199.55</v>
      </c>
      <c r="F16" s="46">
        <f t="shared" si="4"/>
        <v>103.74969271709126</v>
      </c>
      <c r="G16" s="46">
        <f t="shared" si="0"/>
        <v>128.32109826589596</v>
      </c>
      <c r="H16" s="47">
        <f t="shared" si="1"/>
        <v>0.054658577732647484</v>
      </c>
      <c r="I16" s="47">
        <f t="shared" si="2"/>
        <v>0.04966392165846494</v>
      </c>
      <c r="J16" s="47">
        <f t="shared" si="3"/>
        <v>0.06528214778978171</v>
      </c>
    </row>
    <row r="17" spans="1:10" ht="12.75">
      <c r="A17" s="15">
        <v>11</v>
      </c>
      <c r="B17" s="16" t="s">
        <v>114</v>
      </c>
      <c r="C17" s="45">
        <v>264196.08</v>
      </c>
      <c r="D17" s="45"/>
      <c r="E17" s="45"/>
      <c r="F17" s="46">
        <f t="shared" si="4"/>
        <v>0</v>
      </c>
      <c r="G17" s="46"/>
      <c r="H17" s="47">
        <f t="shared" si="1"/>
        <v>0.674881221735382</v>
      </c>
      <c r="I17" s="47">
        <f t="shared" si="2"/>
        <v>0</v>
      </c>
      <c r="J17" s="47">
        <f t="shared" si="3"/>
        <v>0</v>
      </c>
    </row>
    <row r="18" spans="1:10" ht="12.75">
      <c r="A18" s="15">
        <v>12</v>
      </c>
      <c r="B18" s="16" t="s">
        <v>86</v>
      </c>
      <c r="C18" s="45"/>
      <c r="D18" s="45">
        <v>40000</v>
      </c>
      <c r="E18" s="45">
        <v>12537.33</v>
      </c>
      <c r="F18" s="46"/>
      <c r="G18" s="46">
        <f>E18/D18*100</f>
        <v>31.343325</v>
      </c>
      <c r="H18" s="47">
        <f t="shared" si="1"/>
        <v>0</v>
      </c>
      <c r="I18" s="47">
        <f t="shared" si="2"/>
        <v>0.11482987666697096</v>
      </c>
      <c r="J18" s="47">
        <f t="shared" si="3"/>
        <v>0.03686848742200918</v>
      </c>
    </row>
    <row r="19" spans="1:11" ht="12.75">
      <c r="A19" s="15">
        <v>13</v>
      </c>
      <c r="B19" s="16" t="s">
        <v>94</v>
      </c>
      <c r="C19" s="45">
        <v>950558.41</v>
      </c>
      <c r="D19" s="45">
        <v>660000</v>
      </c>
      <c r="E19" s="45">
        <v>426267.58</v>
      </c>
      <c r="F19" s="46">
        <f t="shared" si="4"/>
        <v>44.843912327281394</v>
      </c>
      <c r="G19" s="46">
        <f>E19/D19*100</f>
        <v>64.58599696969696</v>
      </c>
      <c r="H19" s="47">
        <f t="shared" si="1"/>
        <v>2.428173881579326</v>
      </c>
      <c r="I19" s="47">
        <f t="shared" si="2"/>
        <v>1.8946929650050208</v>
      </c>
      <c r="J19" s="47">
        <f t="shared" si="3"/>
        <v>1.2535237496054021</v>
      </c>
      <c r="K19" s="53"/>
    </row>
    <row r="20" spans="1:10" ht="13.5" customHeight="1">
      <c r="A20" s="15">
        <v>14</v>
      </c>
      <c r="B20" s="16" t="s">
        <v>11</v>
      </c>
      <c r="C20" s="45">
        <v>300777.06</v>
      </c>
      <c r="D20" s="45">
        <v>308140</v>
      </c>
      <c r="E20" s="45">
        <v>665238.32</v>
      </c>
      <c r="F20" s="46">
        <f t="shared" si="4"/>
        <v>221.1732237824254</v>
      </c>
      <c r="G20" s="46">
        <f>E20/D20*100</f>
        <v>215.8883364704355</v>
      </c>
      <c r="H20" s="47">
        <f t="shared" si="1"/>
        <v>0.768326273890121</v>
      </c>
      <c r="I20" s="47">
        <f t="shared" si="2"/>
        <v>0.8845919549040109</v>
      </c>
      <c r="J20" s="47">
        <f t="shared" si="3"/>
        <v>1.9562642630893916</v>
      </c>
    </row>
    <row r="21" spans="1:10" ht="12.75">
      <c r="A21" s="15">
        <v>15</v>
      </c>
      <c r="B21" s="16" t="s">
        <v>12</v>
      </c>
      <c r="C21" s="45">
        <v>19514.5</v>
      </c>
      <c r="D21" s="45">
        <v>400</v>
      </c>
      <c r="E21" s="45">
        <v>9896.71</v>
      </c>
      <c r="F21" s="46">
        <f t="shared" si="4"/>
        <v>50.71464808219529</v>
      </c>
      <c r="G21" s="46">
        <f>E21/D21*100</f>
        <v>2474.1775</v>
      </c>
      <c r="H21" s="47">
        <f t="shared" si="1"/>
        <v>0.04984922411246644</v>
      </c>
      <c r="I21" s="47">
        <f t="shared" si="2"/>
        <v>0.0011482987666697096</v>
      </c>
      <c r="J21" s="47">
        <f t="shared" si="3"/>
        <v>0.02910322438304428</v>
      </c>
    </row>
    <row r="22" spans="1:10" ht="12.75">
      <c r="A22" s="15">
        <v>16</v>
      </c>
      <c r="B22" s="16" t="s">
        <v>82</v>
      </c>
      <c r="C22" s="45">
        <v>25830.23</v>
      </c>
      <c r="D22" s="45"/>
      <c r="E22" s="45">
        <v>3783.85</v>
      </c>
      <c r="F22" s="46">
        <f t="shared" si="4"/>
        <v>14.648921051032065</v>
      </c>
      <c r="G22" s="46"/>
      <c r="H22" s="47">
        <f t="shared" si="1"/>
        <v>0.06598257317105506</v>
      </c>
      <c r="I22" s="47">
        <f t="shared" si="2"/>
        <v>0</v>
      </c>
      <c r="J22" s="47">
        <f t="shared" si="3"/>
        <v>0.011127155952006485</v>
      </c>
    </row>
    <row r="23" spans="1:10" ht="12.75">
      <c r="A23" s="15">
        <v>17</v>
      </c>
      <c r="B23" s="16" t="s">
        <v>95</v>
      </c>
      <c r="C23" s="45">
        <v>34261.76</v>
      </c>
      <c r="D23" s="45"/>
      <c r="E23" s="45">
        <v>299776.49</v>
      </c>
      <c r="F23" s="46">
        <f t="shared" si="4"/>
        <v>874.9594008013598</v>
      </c>
      <c r="G23" s="46"/>
      <c r="H23" s="47">
        <f t="shared" si="1"/>
        <v>0.08752067194791249</v>
      </c>
      <c r="I23" s="47">
        <f t="shared" si="2"/>
        <v>0</v>
      </c>
      <c r="J23" s="47">
        <f t="shared" si="3"/>
        <v>0.8815517938013168</v>
      </c>
    </row>
    <row r="24" spans="1:10" ht="12.75">
      <c r="A24" s="15">
        <v>18</v>
      </c>
      <c r="B24" s="16" t="s">
        <v>134</v>
      </c>
      <c r="C24" s="45"/>
      <c r="D24" s="45"/>
      <c r="E24" s="45">
        <v>75360.13</v>
      </c>
      <c r="F24" s="46"/>
      <c r="G24" s="46"/>
      <c r="H24" s="47"/>
      <c r="I24" s="47"/>
      <c r="J24" s="47">
        <f t="shared" si="3"/>
        <v>0.2216113004145203</v>
      </c>
    </row>
    <row r="25" spans="1:10" ht="21" customHeight="1">
      <c r="A25" s="15">
        <v>19</v>
      </c>
      <c r="B25" s="16" t="s">
        <v>129</v>
      </c>
      <c r="C25" s="45"/>
      <c r="D25" s="45"/>
      <c r="E25" s="45">
        <v>46181</v>
      </c>
      <c r="F25" s="46"/>
      <c r="G25" s="46"/>
      <c r="H25" s="47">
        <f t="shared" si="1"/>
        <v>0</v>
      </c>
      <c r="I25" s="47">
        <f t="shared" si="2"/>
        <v>0</v>
      </c>
      <c r="J25" s="47">
        <f t="shared" si="3"/>
        <v>0.1358043233795239</v>
      </c>
    </row>
    <row r="26" spans="1:10" ht="14.25" customHeight="1">
      <c r="A26" s="15">
        <v>20</v>
      </c>
      <c r="B26" s="16" t="s">
        <v>133</v>
      </c>
      <c r="C26" s="45"/>
      <c r="D26" s="45"/>
      <c r="E26" s="45">
        <v>3524.1</v>
      </c>
      <c r="F26" s="46"/>
      <c r="G26" s="46"/>
      <c r="H26" s="47"/>
      <c r="I26" s="47"/>
      <c r="J26" s="47">
        <f t="shared" si="3"/>
        <v>0.010363309933127913</v>
      </c>
    </row>
    <row r="27" spans="1:12" ht="12" customHeight="1">
      <c r="A27" s="15">
        <v>21</v>
      </c>
      <c r="B27" s="16" t="s">
        <v>123</v>
      </c>
      <c r="C27" s="45"/>
      <c r="D27" s="45"/>
      <c r="E27" s="45">
        <v>48245.04</v>
      </c>
      <c r="F27" s="46"/>
      <c r="G27" s="46"/>
      <c r="H27" s="47">
        <f>$C27/C$31*100</f>
        <v>0</v>
      </c>
      <c r="I27" s="47">
        <f>$D27/D$31*100</f>
        <v>0</v>
      </c>
      <c r="J27" s="47">
        <f t="shared" si="3"/>
        <v>0.14187403940187665</v>
      </c>
      <c r="L27" s="14"/>
    </row>
    <row r="28" spans="1:12" ht="17.25" customHeight="1">
      <c r="A28" s="15">
        <v>22</v>
      </c>
      <c r="B28" s="16" t="s">
        <v>127</v>
      </c>
      <c r="C28" s="45">
        <v>575000</v>
      </c>
      <c r="D28" s="45"/>
      <c r="E28" s="45">
        <v>4462.75</v>
      </c>
      <c r="F28" s="46">
        <f t="shared" si="4"/>
        <v>0.7761304347826087</v>
      </c>
      <c r="G28" s="46"/>
      <c r="H28" s="47">
        <f>$C28/C$31*100</f>
        <v>1.4688208186050478</v>
      </c>
      <c r="I28" s="47">
        <f>$D28/D$31*100</f>
        <v>0</v>
      </c>
      <c r="J28" s="47">
        <f t="shared" si="3"/>
        <v>0.013123595075073522</v>
      </c>
      <c r="L28" s="14"/>
    </row>
    <row r="29" spans="1:12" ht="12.75">
      <c r="A29" s="15">
        <v>23</v>
      </c>
      <c r="B29" s="16" t="s">
        <v>13</v>
      </c>
      <c r="C29" s="45">
        <v>114891.95</v>
      </c>
      <c r="D29" s="45"/>
      <c r="E29" s="45">
        <v>26440.13</v>
      </c>
      <c r="F29" s="46">
        <f t="shared" si="4"/>
        <v>23.013039642899262</v>
      </c>
      <c r="G29" s="46"/>
      <c r="H29" s="47">
        <f>$C29/C$31*100</f>
        <v>0.29348815313066123</v>
      </c>
      <c r="I29" s="47">
        <f>$D29/D$31*100</f>
        <v>0</v>
      </c>
      <c r="J29" s="47">
        <f t="shared" si="3"/>
        <v>0.07775240823534899</v>
      </c>
      <c r="L29" s="14"/>
    </row>
    <row r="30" spans="1:12" ht="12.75">
      <c r="A30" s="7" t="s">
        <v>14</v>
      </c>
      <c r="B30" s="6" t="s">
        <v>15</v>
      </c>
      <c r="C30" s="48">
        <f>SUM(C14:C29)</f>
        <v>2732861.5200000005</v>
      </c>
      <c r="D30" s="48">
        <f>SUM(D14:D29)</f>
        <v>1429040</v>
      </c>
      <c r="E30" s="48">
        <f>SUM(E14:E29)</f>
        <v>2105264.23</v>
      </c>
      <c r="F30" s="49">
        <f t="shared" si="4"/>
        <v>77.03515946903887</v>
      </c>
      <c r="G30" s="49">
        <f>E30/D30*100</f>
        <v>147.32017508257292</v>
      </c>
      <c r="H30" s="50">
        <f>$C30/C$31*100</f>
        <v>6.981015469461975</v>
      </c>
      <c r="I30" s="50">
        <f>$D30/D$31*100</f>
        <v>4.102412173804205</v>
      </c>
      <c r="J30" s="50">
        <f t="shared" si="3"/>
        <v>6.190943987576371</v>
      </c>
      <c r="L30" s="14"/>
    </row>
    <row r="31" spans="1:12" ht="12.75">
      <c r="A31" s="8"/>
      <c r="B31" s="6" t="s">
        <v>16</v>
      </c>
      <c r="C31" s="48">
        <f>C13+C30</f>
        <v>39147048.62</v>
      </c>
      <c r="D31" s="48">
        <f>D13+D30</f>
        <v>34834140</v>
      </c>
      <c r="E31" s="48">
        <f>E13+E30</f>
        <v>34005544.779999994</v>
      </c>
      <c r="F31" s="49">
        <f t="shared" si="4"/>
        <v>86.86617760151339</v>
      </c>
      <c r="G31" s="49">
        <f>E31/D31*100</f>
        <v>97.62131282701394</v>
      </c>
      <c r="H31" s="50">
        <f>$C31/C$31*100</f>
        <v>100</v>
      </c>
      <c r="I31" s="50">
        <f>$D31/D$31*100</f>
        <v>100</v>
      </c>
      <c r="J31" s="50">
        <f t="shared" si="3"/>
        <v>100</v>
      </c>
      <c r="L31" s="14"/>
    </row>
    <row r="32" spans="1:12" ht="12" customHeight="1">
      <c r="A32" s="9"/>
      <c r="B32" s="6" t="s">
        <v>17</v>
      </c>
      <c r="C32" s="45"/>
      <c r="D32" s="45"/>
      <c r="E32" s="45"/>
      <c r="F32" s="46"/>
      <c r="G32" s="46"/>
      <c r="H32" s="47"/>
      <c r="I32" s="43"/>
      <c r="J32" s="61"/>
      <c r="L32" s="14"/>
    </row>
    <row r="33" spans="1:12" ht="12.75">
      <c r="A33" s="15">
        <v>1</v>
      </c>
      <c r="B33" s="16" t="s">
        <v>18</v>
      </c>
      <c r="C33" s="45">
        <v>303490.57</v>
      </c>
      <c r="D33" s="45">
        <v>302820</v>
      </c>
      <c r="E33" s="65">
        <v>229471.1</v>
      </c>
      <c r="F33" s="46">
        <f>E33/C33*100</f>
        <v>75.6106194666938</v>
      </c>
      <c r="G33" s="46">
        <f>E33/D33*100</f>
        <v>75.77805296876032</v>
      </c>
      <c r="H33" s="47">
        <f>$C33/C$151*100</f>
        <v>0.796951462109907</v>
      </c>
      <c r="I33" s="47">
        <f>$D33/D$151*100</f>
        <v>0.8773731768111793</v>
      </c>
      <c r="J33" s="61">
        <f>$E33/E$31*100</f>
        <v>0.6748049516176581</v>
      </c>
      <c r="L33" s="14"/>
    </row>
    <row r="34" spans="1:10" ht="12.75">
      <c r="A34" s="15">
        <v>2</v>
      </c>
      <c r="B34" s="16" t="s">
        <v>19</v>
      </c>
      <c r="C34" s="45">
        <v>1061696.66</v>
      </c>
      <c r="D34" s="45">
        <v>1173220</v>
      </c>
      <c r="E34" s="65">
        <v>1084079.55</v>
      </c>
      <c r="F34" s="46">
        <f>E34/C34*100</f>
        <v>102.10821893326857</v>
      </c>
      <c r="G34" s="46">
        <f>E34/D34*100</f>
        <v>92.4020686657234</v>
      </c>
      <c r="H34" s="47">
        <f>$C34/C$151*100</f>
        <v>2.787963743005935</v>
      </c>
      <c r="I34" s="47">
        <f>$D34/D$151*100</f>
        <v>3.3992198616287292</v>
      </c>
      <c r="J34" s="61">
        <f>$E34/E$31*100</f>
        <v>3.1879493682971085</v>
      </c>
    </row>
    <row r="35" spans="1:10" ht="12.75">
      <c r="A35" s="15">
        <v>3</v>
      </c>
      <c r="B35" s="16" t="s">
        <v>20</v>
      </c>
      <c r="C35" s="45">
        <v>37738.47</v>
      </c>
      <c r="D35" s="45">
        <v>9740</v>
      </c>
      <c r="E35" s="65">
        <v>24098.86</v>
      </c>
      <c r="F35" s="46">
        <f>E35/C35*100</f>
        <v>63.857543774297156</v>
      </c>
      <c r="G35" s="46">
        <f>E35/D35*100</f>
        <v>247.42156057494867</v>
      </c>
      <c r="H35" s="47">
        <f>$C35/C$151*100</f>
        <v>0.09909938501315167</v>
      </c>
      <c r="I35" s="47">
        <f>$D35/D$151*100</f>
        <v>0.02822011340776992</v>
      </c>
      <c r="J35" s="61">
        <f>$E35/E$31*100</f>
        <v>0.07086744281236598</v>
      </c>
    </row>
    <row r="36" spans="1:10" ht="12.75">
      <c r="A36" s="36"/>
      <c r="B36" s="34"/>
      <c r="C36" s="51"/>
      <c r="D36" s="51"/>
      <c r="E36" s="51"/>
      <c r="F36" s="52"/>
      <c r="G36" s="52"/>
      <c r="H36" s="53"/>
      <c r="I36" s="53"/>
      <c r="J36" s="53"/>
    </row>
    <row r="37" spans="1:13" ht="12.75">
      <c r="A37" s="2"/>
      <c r="C37" s="54"/>
      <c r="D37" s="54"/>
      <c r="E37" s="55"/>
      <c r="F37" s="73" t="s">
        <v>0</v>
      </c>
      <c r="G37" s="73"/>
      <c r="H37" s="71" t="s">
        <v>85</v>
      </c>
      <c r="I37" s="72"/>
      <c r="J37" s="72"/>
      <c r="M37" s="14"/>
    </row>
    <row r="38" spans="1:13" ht="34.5" customHeight="1">
      <c r="A38" s="3" t="s">
        <v>1</v>
      </c>
      <c r="B38" s="4" t="s">
        <v>2</v>
      </c>
      <c r="C38" s="37" t="s">
        <v>139</v>
      </c>
      <c r="D38" s="37" t="s">
        <v>117</v>
      </c>
      <c r="E38" s="37" t="s">
        <v>138</v>
      </c>
      <c r="F38" s="40" t="s">
        <v>131</v>
      </c>
      <c r="G38" s="40" t="s">
        <v>132</v>
      </c>
      <c r="H38" s="38" t="s">
        <v>3</v>
      </c>
      <c r="I38" s="39" t="s">
        <v>4</v>
      </c>
      <c r="J38" s="39" t="s">
        <v>130</v>
      </c>
      <c r="M38" s="14"/>
    </row>
    <row r="39" spans="1:13" ht="12.75">
      <c r="A39" s="10">
        <v>1</v>
      </c>
      <c r="B39" s="10">
        <v>2</v>
      </c>
      <c r="C39" s="41">
        <v>3</v>
      </c>
      <c r="D39" s="41">
        <v>4</v>
      </c>
      <c r="E39" s="41">
        <v>5</v>
      </c>
      <c r="F39" s="41">
        <v>6</v>
      </c>
      <c r="G39" s="41">
        <v>7</v>
      </c>
      <c r="H39" s="42">
        <v>8</v>
      </c>
      <c r="I39" s="41">
        <v>9</v>
      </c>
      <c r="J39" s="41">
        <v>10</v>
      </c>
      <c r="M39" s="14"/>
    </row>
    <row r="40" spans="1:13" ht="21" customHeight="1">
      <c r="A40" s="15">
        <v>4</v>
      </c>
      <c r="B40" s="16" t="s">
        <v>21</v>
      </c>
      <c r="C40" s="45">
        <v>9980.94</v>
      </c>
      <c r="D40" s="45">
        <v>31830</v>
      </c>
      <c r="E40" s="65">
        <v>27058.57</v>
      </c>
      <c r="F40" s="46">
        <f>E40/C40*100</f>
        <v>271.10242121483543</v>
      </c>
      <c r="G40" s="46">
        <f>E40/D40*100</f>
        <v>85.00964498900409</v>
      </c>
      <c r="H40" s="47">
        <f aca="true" t="shared" si="5" ref="H40:H70">$C40/C$151*100</f>
        <v>0.026209462541888058</v>
      </c>
      <c r="I40" s="47">
        <f aca="true" t="shared" si="6" ref="I40:I70">$D40/D$151*100</f>
        <v>0.09222240346707562</v>
      </c>
      <c r="J40" s="47">
        <f aca="true" t="shared" si="7" ref="J40:J70">$E40/E$151*100</f>
        <v>0.07977838452665083</v>
      </c>
      <c r="M40" s="14"/>
    </row>
    <row r="41" spans="1:10" ht="12.75">
      <c r="A41" s="15">
        <v>5</v>
      </c>
      <c r="B41" s="16" t="s">
        <v>22</v>
      </c>
      <c r="C41" s="45">
        <v>542903</v>
      </c>
      <c r="D41" s="45">
        <v>707060</v>
      </c>
      <c r="E41" s="45">
        <v>633106</v>
      </c>
      <c r="F41" s="46">
        <f aca="true" t="shared" si="8" ref="F41:F70">E41/C41*100</f>
        <v>116.61493858018837</v>
      </c>
      <c r="G41" s="46">
        <f>E41/D41*100</f>
        <v>89.54063304387181</v>
      </c>
      <c r="H41" s="47">
        <f t="shared" si="5"/>
        <v>1.425636848070287</v>
      </c>
      <c r="I41" s="47">
        <f t="shared" si="6"/>
        <v>2.0485948035008006</v>
      </c>
      <c r="J41" s="47">
        <f t="shared" si="7"/>
        <v>1.8666239167158427</v>
      </c>
    </row>
    <row r="42" spans="1:10" ht="11.25" customHeight="1">
      <c r="A42" s="15">
        <v>6</v>
      </c>
      <c r="B42" s="16" t="s">
        <v>23</v>
      </c>
      <c r="C42" s="45">
        <v>167160.44</v>
      </c>
      <c r="D42" s="45">
        <v>256600</v>
      </c>
      <c r="E42" s="45">
        <v>239783.89</v>
      </c>
      <c r="F42" s="46">
        <f t="shared" si="8"/>
        <v>143.44535704739712</v>
      </c>
      <c r="G42" s="46">
        <f>E42/D42*100</f>
        <v>93.4465666406859</v>
      </c>
      <c r="H42" s="47">
        <f t="shared" si="5"/>
        <v>0.4389551776351251</v>
      </c>
      <c r="I42" s="47">
        <f t="shared" si="6"/>
        <v>0.7434580185250268</v>
      </c>
      <c r="J42" s="47">
        <f t="shared" si="7"/>
        <v>0.7069690445472967</v>
      </c>
    </row>
    <row r="43" spans="1:10" ht="12.75">
      <c r="A43" s="15">
        <v>7</v>
      </c>
      <c r="B43" s="16" t="s">
        <v>24</v>
      </c>
      <c r="C43" s="45">
        <v>5135</v>
      </c>
      <c r="D43" s="45">
        <v>0</v>
      </c>
      <c r="E43" s="45">
        <v>1370</v>
      </c>
      <c r="F43" s="46">
        <f t="shared" si="8"/>
        <v>26.679649464459594</v>
      </c>
      <c r="G43" s="46"/>
      <c r="H43" s="47">
        <f t="shared" si="5"/>
        <v>0.013484260014847815</v>
      </c>
      <c r="I43" s="47">
        <f t="shared" si="6"/>
        <v>0</v>
      </c>
      <c r="J43" s="47">
        <f t="shared" si="7"/>
        <v>0.004039252140874837</v>
      </c>
    </row>
    <row r="44" spans="1:10" ht="11.25" customHeight="1">
      <c r="A44" s="15">
        <v>8</v>
      </c>
      <c r="B44" s="16" t="s">
        <v>66</v>
      </c>
      <c r="C44" s="45">
        <v>13764.25</v>
      </c>
      <c r="D44" s="45">
        <v>7000</v>
      </c>
      <c r="E44" s="45"/>
      <c r="F44" s="46">
        <f t="shared" si="8"/>
        <v>0</v>
      </c>
      <c r="G44" s="46">
        <f aca="true" t="shared" si="9" ref="G44:G49">E44/D44*100</f>
        <v>0</v>
      </c>
      <c r="H44" s="47">
        <f t="shared" si="5"/>
        <v>0.036144250420519775</v>
      </c>
      <c r="I44" s="47">
        <f t="shared" si="6"/>
        <v>0.02028139567293526</v>
      </c>
      <c r="J44" s="47">
        <f t="shared" si="7"/>
        <v>0</v>
      </c>
    </row>
    <row r="45" spans="1:10" ht="12.75">
      <c r="A45" s="15">
        <v>9</v>
      </c>
      <c r="B45" s="16" t="s">
        <v>25</v>
      </c>
      <c r="C45" s="45">
        <v>91280.53</v>
      </c>
      <c r="D45" s="45">
        <v>130850</v>
      </c>
      <c r="E45" s="45">
        <v>76157.92</v>
      </c>
      <c r="F45" s="46">
        <f t="shared" si="8"/>
        <v>83.43281968235723</v>
      </c>
      <c r="G45" s="46">
        <f t="shared" si="9"/>
        <v>58.202460833014904</v>
      </c>
      <c r="H45" s="47">
        <f t="shared" si="5"/>
        <v>0.2396982280064492</v>
      </c>
      <c r="I45" s="47">
        <f t="shared" si="6"/>
        <v>0.3791172319719398</v>
      </c>
      <c r="J45" s="47">
        <f t="shared" si="7"/>
        <v>0.22454090613472596</v>
      </c>
    </row>
    <row r="46" spans="1:10" ht="12.75">
      <c r="A46" s="15">
        <v>10</v>
      </c>
      <c r="B46" s="16" t="s">
        <v>26</v>
      </c>
      <c r="C46" s="45">
        <v>73656.11</v>
      </c>
      <c r="D46" s="45">
        <v>82540</v>
      </c>
      <c r="E46" s="45">
        <v>41002</v>
      </c>
      <c r="F46" s="46">
        <f t="shared" si="8"/>
        <v>55.66680075828061</v>
      </c>
      <c r="G46" s="46">
        <f t="shared" si="9"/>
        <v>49.675308941119454</v>
      </c>
      <c r="H46" s="47">
        <f t="shared" si="5"/>
        <v>0.19341735908904234</v>
      </c>
      <c r="I46" s="47">
        <f t="shared" si="6"/>
        <v>0.23914662840629664</v>
      </c>
      <c r="J46" s="47">
        <f t="shared" si="7"/>
        <v>0.12088862502200735</v>
      </c>
    </row>
    <row r="47" spans="1:10" ht="12.75">
      <c r="A47" s="15">
        <v>11</v>
      </c>
      <c r="B47" s="16" t="s">
        <v>27</v>
      </c>
      <c r="C47" s="45">
        <v>219535.28</v>
      </c>
      <c r="D47" s="45">
        <v>228540</v>
      </c>
      <c r="E47" s="65">
        <v>181411</v>
      </c>
      <c r="F47" s="46">
        <f t="shared" si="8"/>
        <v>82.63409871980485</v>
      </c>
      <c r="G47" s="46">
        <f t="shared" si="9"/>
        <v>79.37822700621335</v>
      </c>
      <c r="H47" s="47">
        <f t="shared" si="5"/>
        <v>0.5764889577317273</v>
      </c>
      <c r="I47" s="47">
        <f t="shared" si="6"/>
        <v>0.6621585952989464</v>
      </c>
      <c r="J47" s="47">
        <f t="shared" si="7"/>
        <v>0.5348647957140475</v>
      </c>
    </row>
    <row r="48" spans="1:10" ht="12.75">
      <c r="A48" s="15">
        <v>12</v>
      </c>
      <c r="B48" s="16" t="s">
        <v>28</v>
      </c>
      <c r="C48" s="45">
        <v>509745.55</v>
      </c>
      <c r="D48" s="45">
        <v>460000</v>
      </c>
      <c r="E48" s="65">
        <v>562762.02</v>
      </c>
      <c r="F48" s="46">
        <f t="shared" si="8"/>
        <v>110.40057534587599</v>
      </c>
      <c r="G48" s="46">
        <f t="shared" si="9"/>
        <v>122.33956956521739</v>
      </c>
      <c r="H48" s="47">
        <f t="shared" si="5"/>
        <v>1.33856699856117</v>
      </c>
      <c r="I48" s="47">
        <f t="shared" si="6"/>
        <v>1.3327774299357456</v>
      </c>
      <c r="J48" s="47">
        <f t="shared" si="7"/>
        <v>1.6592245942248525</v>
      </c>
    </row>
    <row r="49" spans="1:10" ht="12.75">
      <c r="A49" s="15">
        <v>13</v>
      </c>
      <c r="B49" s="16" t="s">
        <v>29</v>
      </c>
      <c r="C49" s="45">
        <v>499298.01</v>
      </c>
      <c r="D49" s="45">
        <v>817140</v>
      </c>
      <c r="E49" s="65">
        <v>340080.46</v>
      </c>
      <c r="F49" s="46">
        <f t="shared" si="8"/>
        <v>68.11171949193229</v>
      </c>
      <c r="G49" s="46">
        <f t="shared" si="9"/>
        <v>41.618383630711996</v>
      </c>
      <c r="H49" s="47">
        <f t="shared" si="5"/>
        <v>1.3111322671345833</v>
      </c>
      <c r="I49" s="47">
        <f t="shared" si="6"/>
        <v>2.3675342371689023</v>
      </c>
      <c r="J49" s="47">
        <f t="shared" si="7"/>
        <v>1.0026793621348171</v>
      </c>
    </row>
    <row r="50" spans="1:10" ht="12.75">
      <c r="A50" s="10">
        <v>14</v>
      </c>
      <c r="B50" s="11" t="s">
        <v>30</v>
      </c>
      <c r="C50" s="57">
        <v>0</v>
      </c>
      <c r="D50" s="57">
        <v>0</v>
      </c>
      <c r="E50" s="57">
        <v>166410.96</v>
      </c>
      <c r="F50" s="46"/>
      <c r="G50" s="63"/>
      <c r="H50" s="58">
        <f t="shared" si="5"/>
        <v>0</v>
      </c>
      <c r="I50" s="58">
        <f t="shared" si="6"/>
        <v>0</v>
      </c>
      <c r="J50" s="58">
        <f t="shared" si="7"/>
        <v>0.49063928937593926</v>
      </c>
    </row>
    <row r="51" spans="1:10" ht="12.75">
      <c r="A51" s="15">
        <v>15</v>
      </c>
      <c r="B51" s="16" t="s">
        <v>31</v>
      </c>
      <c r="C51" s="45">
        <v>109124.97</v>
      </c>
      <c r="D51" s="45">
        <v>56000</v>
      </c>
      <c r="E51" s="45">
        <v>59206.98</v>
      </c>
      <c r="F51" s="46">
        <f t="shared" si="8"/>
        <v>54.25612488140891</v>
      </c>
      <c r="G51" s="46">
        <f aca="true" t="shared" si="10" ref="G51:G60">E51/D51*100</f>
        <v>105.72675000000001</v>
      </c>
      <c r="H51" s="47">
        <f t="shared" si="5"/>
        <v>0.2865568587327103</v>
      </c>
      <c r="I51" s="47">
        <f t="shared" si="6"/>
        <v>0.16225116538348208</v>
      </c>
      <c r="J51" s="47">
        <f t="shared" si="7"/>
        <v>0.1745634457808275</v>
      </c>
    </row>
    <row r="52" spans="1:10" ht="12.75">
      <c r="A52" s="15">
        <v>16</v>
      </c>
      <c r="B52" s="16" t="s">
        <v>121</v>
      </c>
      <c r="C52" s="45">
        <v>1281657.02</v>
      </c>
      <c r="D52" s="45">
        <v>1195140</v>
      </c>
      <c r="E52" s="65">
        <v>866387.91</v>
      </c>
      <c r="F52" s="46">
        <f t="shared" si="8"/>
        <v>67.59904533585748</v>
      </c>
      <c r="G52" s="46">
        <f t="shared" si="10"/>
        <v>72.49258747929113</v>
      </c>
      <c r="H52" s="47">
        <f t="shared" si="5"/>
        <v>3.365568940123662</v>
      </c>
      <c r="I52" s="47">
        <f t="shared" si="6"/>
        <v>3.462729603507406</v>
      </c>
      <c r="J52" s="47">
        <f t="shared" si="7"/>
        <v>2.5544227885369164</v>
      </c>
    </row>
    <row r="53" spans="1:10" ht="21.75" customHeight="1">
      <c r="A53" s="15">
        <v>17</v>
      </c>
      <c r="B53" s="16" t="s">
        <v>122</v>
      </c>
      <c r="C53" s="45">
        <v>248809.55</v>
      </c>
      <c r="D53" s="45">
        <v>440050</v>
      </c>
      <c r="E53" s="65">
        <v>241619.37</v>
      </c>
      <c r="F53" s="46">
        <f t="shared" si="8"/>
        <v>97.11016719414508</v>
      </c>
      <c r="G53" s="46">
        <f t="shared" si="10"/>
        <v>54.90725372116805</v>
      </c>
      <c r="H53" s="47">
        <f t="shared" si="5"/>
        <v>0.6533617656041437</v>
      </c>
      <c r="I53" s="47">
        <f t="shared" si="6"/>
        <v>1.2749754522678802</v>
      </c>
      <c r="J53" s="47">
        <f t="shared" si="7"/>
        <v>0.7123806989411163</v>
      </c>
    </row>
    <row r="54" spans="1:10" ht="12.75">
      <c r="A54" s="15">
        <v>18</v>
      </c>
      <c r="B54" s="16" t="s">
        <v>67</v>
      </c>
      <c r="C54" s="45">
        <v>30330.3</v>
      </c>
      <c r="D54" s="45">
        <v>30500</v>
      </c>
      <c r="E54" s="45">
        <v>7622.83</v>
      </c>
      <c r="F54" s="46">
        <f t="shared" si="8"/>
        <v>25.13272206341513</v>
      </c>
      <c r="G54" s="46">
        <f t="shared" si="10"/>
        <v>24.99288524590164</v>
      </c>
      <c r="H54" s="47">
        <f t="shared" si="5"/>
        <v>0.07964589124213023</v>
      </c>
      <c r="I54" s="47">
        <f t="shared" si="6"/>
        <v>0.08836893828921792</v>
      </c>
      <c r="J54" s="47">
        <f t="shared" si="7"/>
        <v>0.02247484116571163</v>
      </c>
    </row>
    <row r="55" spans="1:10" ht="12.75">
      <c r="A55" s="15">
        <v>19</v>
      </c>
      <c r="B55" s="16" t="s">
        <v>68</v>
      </c>
      <c r="C55" s="45">
        <v>62849.47</v>
      </c>
      <c r="D55" s="45">
        <v>52000</v>
      </c>
      <c r="E55" s="45">
        <v>48726.92</v>
      </c>
      <c r="F55" s="46">
        <f t="shared" si="8"/>
        <v>77.52956389290155</v>
      </c>
      <c r="G55" s="46">
        <f t="shared" si="10"/>
        <v>93.70561538461538</v>
      </c>
      <c r="H55" s="47">
        <f t="shared" si="5"/>
        <v>0.16503964854437728</v>
      </c>
      <c r="I55" s="47">
        <f t="shared" si="6"/>
        <v>0.15066179642751906</v>
      </c>
      <c r="J55" s="47">
        <f t="shared" si="7"/>
        <v>0.14366446418119483</v>
      </c>
    </row>
    <row r="56" spans="1:10" ht="12.75">
      <c r="A56" s="15">
        <v>20</v>
      </c>
      <c r="B56" s="16" t="s">
        <v>69</v>
      </c>
      <c r="C56" s="45">
        <v>26024.31</v>
      </c>
      <c r="D56" s="45">
        <v>21300</v>
      </c>
      <c r="E56" s="45">
        <v>21288</v>
      </c>
      <c r="F56" s="46">
        <f t="shared" si="8"/>
        <v>81.80043966583551</v>
      </c>
      <c r="G56" s="46">
        <f t="shared" si="10"/>
        <v>99.94366197183099</v>
      </c>
      <c r="H56" s="47">
        <f t="shared" si="5"/>
        <v>0.06833857112892</v>
      </c>
      <c r="I56" s="47">
        <f t="shared" si="6"/>
        <v>0.061713389690503</v>
      </c>
      <c r="J56" s="47">
        <f t="shared" si="7"/>
        <v>0.06276467122258651</v>
      </c>
    </row>
    <row r="57" spans="1:10" ht="12.75">
      <c r="A57" s="15">
        <v>21</v>
      </c>
      <c r="B57" s="16" t="s">
        <v>32</v>
      </c>
      <c r="C57" s="45">
        <v>72477.61</v>
      </c>
      <c r="D57" s="45">
        <v>64600</v>
      </c>
      <c r="E57" s="45">
        <v>54834.71</v>
      </c>
      <c r="F57" s="46">
        <f t="shared" si="8"/>
        <v>75.65744786562361</v>
      </c>
      <c r="G57" s="46">
        <f t="shared" si="10"/>
        <v>84.8834520123839</v>
      </c>
      <c r="H57" s="47">
        <f t="shared" si="5"/>
        <v>0.1903226754614867</v>
      </c>
      <c r="I57" s="47">
        <f t="shared" si="6"/>
        <v>0.18716830863880254</v>
      </c>
      <c r="J57" s="47">
        <f t="shared" si="7"/>
        <v>0.1616724231837597</v>
      </c>
    </row>
    <row r="58" spans="1:10" ht="12.75">
      <c r="A58" s="15">
        <v>22</v>
      </c>
      <c r="B58" s="16" t="s">
        <v>118</v>
      </c>
      <c r="C58" s="45"/>
      <c r="D58" s="45">
        <v>36000</v>
      </c>
      <c r="E58" s="65">
        <v>36000</v>
      </c>
      <c r="F58" s="46"/>
      <c r="G58" s="46">
        <f t="shared" si="10"/>
        <v>100</v>
      </c>
      <c r="H58" s="47">
        <f t="shared" si="5"/>
        <v>0</v>
      </c>
      <c r="I58" s="47">
        <f t="shared" si="6"/>
        <v>0.10430432060366705</v>
      </c>
      <c r="J58" s="47">
        <f t="shared" si="7"/>
        <v>0.10614093216897381</v>
      </c>
    </row>
    <row r="59" spans="1:10" ht="11.25" customHeight="1">
      <c r="A59" s="15">
        <v>23</v>
      </c>
      <c r="B59" s="16" t="s">
        <v>33</v>
      </c>
      <c r="C59" s="45">
        <v>128554</v>
      </c>
      <c r="D59" s="45">
        <v>249800</v>
      </c>
      <c r="E59" s="45">
        <v>128554</v>
      </c>
      <c r="F59" s="46">
        <f t="shared" si="8"/>
        <v>100</v>
      </c>
      <c r="G59" s="46">
        <f t="shared" si="10"/>
        <v>51.462770216172935</v>
      </c>
      <c r="H59" s="47">
        <f t="shared" si="5"/>
        <v>0.33757654565700995</v>
      </c>
      <c r="I59" s="47">
        <f t="shared" si="6"/>
        <v>0.7237560912998897</v>
      </c>
      <c r="J59" s="47">
        <f t="shared" si="7"/>
        <v>0.3790233720569517</v>
      </c>
    </row>
    <row r="60" spans="1:10" ht="12.75" customHeight="1">
      <c r="A60" s="15">
        <v>24</v>
      </c>
      <c r="B60" s="16" t="s">
        <v>34</v>
      </c>
      <c r="C60" s="45">
        <v>3366.46</v>
      </c>
      <c r="D60" s="45">
        <v>30890</v>
      </c>
      <c r="E60" s="45">
        <v>2175</v>
      </c>
      <c r="F60" s="46">
        <f t="shared" si="8"/>
        <v>64.60792642716682</v>
      </c>
      <c r="G60" s="46">
        <f t="shared" si="10"/>
        <v>7.0411136290061505</v>
      </c>
      <c r="H60" s="47">
        <f t="shared" si="5"/>
        <v>0.008840160071973628</v>
      </c>
      <c r="I60" s="47">
        <f t="shared" si="6"/>
        <v>0.08949890176242431</v>
      </c>
      <c r="J60" s="47">
        <f t="shared" si="7"/>
        <v>0.006412681318542168</v>
      </c>
    </row>
    <row r="61" spans="1:10" ht="12.75">
      <c r="A61" s="15">
        <v>25</v>
      </c>
      <c r="B61" s="16" t="s">
        <v>70</v>
      </c>
      <c r="C61" s="45">
        <v>25.91</v>
      </c>
      <c r="D61" s="45">
        <v>0</v>
      </c>
      <c r="E61" s="45"/>
      <c r="F61" s="46">
        <f t="shared" si="8"/>
        <v>0</v>
      </c>
      <c r="G61" s="46"/>
      <c r="H61" s="47">
        <f t="shared" si="5"/>
        <v>6.803839863382803E-05</v>
      </c>
      <c r="I61" s="47">
        <f t="shared" si="6"/>
        <v>0</v>
      </c>
      <c r="J61" s="47">
        <f t="shared" si="7"/>
        <v>0</v>
      </c>
    </row>
    <row r="62" spans="1:10" ht="12.75">
      <c r="A62" s="15">
        <v>26</v>
      </c>
      <c r="B62" s="16" t="s">
        <v>71</v>
      </c>
      <c r="C62" s="45">
        <v>104219.24</v>
      </c>
      <c r="D62" s="45">
        <v>122900</v>
      </c>
      <c r="E62" s="65">
        <v>71531.64</v>
      </c>
      <c r="F62" s="46">
        <f t="shared" si="8"/>
        <v>68.63573367067347</v>
      </c>
      <c r="G62" s="46">
        <f>E62/D62*100</f>
        <v>58.20312449145647</v>
      </c>
      <c r="H62" s="47">
        <f t="shared" si="5"/>
        <v>0.2736746505764027</v>
      </c>
      <c r="I62" s="47">
        <f t="shared" si="6"/>
        <v>0.3560833611719634</v>
      </c>
      <c r="J62" s="47">
        <f t="shared" si="7"/>
        <v>0.2109009708104293</v>
      </c>
    </row>
    <row r="63" spans="1:10" ht="12.75">
      <c r="A63" s="15">
        <v>27</v>
      </c>
      <c r="B63" s="16" t="s">
        <v>72</v>
      </c>
      <c r="C63" s="45">
        <v>36.26</v>
      </c>
      <c r="D63" s="45"/>
      <c r="E63" s="45">
        <v>61.96</v>
      </c>
      <c r="F63" s="46">
        <f t="shared" si="8"/>
        <v>170.87699944842802</v>
      </c>
      <c r="G63" s="46"/>
      <c r="H63" s="47">
        <f t="shared" si="5"/>
        <v>9.521699476891563E-05</v>
      </c>
      <c r="I63" s="47">
        <f t="shared" si="6"/>
        <v>0</v>
      </c>
      <c r="J63" s="47">
        <f t="shared" si="7"/>
        <v>0.00018268033769971162</v>
      </c>
    </row>
    <row r="64" spans="1:10" ht="12.75">
      <c r="A64" s="15">
        <v>28</v>
      </c>
      <c r="B64" s="16" t="s">
        <v>73</v>
      </c>
      <c r="C64" s="45">
        <v>628.48</v>
      </c>
      <c r="D64" s="45">
        <v>1650</v>
      </c>
      <c r="E64" s="45">
        <v>114.3</v>
      </c>
      <c r="F64" s="46">
        <f t="shared" si="8"/>
        <v>18.186736252545824</v>
      </c>
      <c r="G64" s="46">
        <f>E64/D64*100</f>
        <v>6.927272727272728</v>
      </c>
      <c r="H64" s="47">
        <f t="shared" si="5"/>
        <v>0.0016503578839594073</v>
      </c>
      <c r="I64" s="47">
        <f t="shared" si="6"/>
        <v>0.00478061469433474</v>
      </c>
      <c r="J64" s="47">
        <f t="shared" si="7"/>
        <v>0.00033699745963649186</v>
      </c>
    </row>
    <row r="65" spans="1:10" ht="12.75">
      <c r="A65" s="15">
        <v>29</v>
      </c>
      <c r="B65" s="16" t="s">
        <v>74</v>
      </c>
      <c r="C65" s="45">
        <v>1088.23</v>
      </c>
      <c r="D65" s="45">
        <v>1000</v>
      </c>
      <c r="E65" s="45">
        <v>1428.56</v>
      </c>
      <c r="F65" s="46">
        <f t="shared" si="8"/>
        <v>131.27371970998777</v>
      </c>
      <c r="G65" s="46">
        <f>E65/D65*100</f>
        <v>142.856</v>
      </c>
      <c r="H65" s="47">
        <f t="shared" si="5"/>
        <v>0.002857639002133951</v>
      </c>
      <c r="I65" s="47">
        <f t="shared" si="6"/>
        <v>0.0028973422389907515</v>
      </c>
      <c r="J65" s="47">
        <f t="shared" si="7"/>
        <v>0.004211908057203034</v>
      </c>
    </row>
    <row r="66" spans="1:10" ht="12.75">
      <c r="A66" s="15">
        <v>30</v>
      </c>
      <c r="B66" s="16" t="s">
        <v>35</v>
      </c>
      <c r="C66" s="45">
        <v>54767.83</v>
      </c>
      <c r="D66" s="45">
        <v>40900</v>
      </c>
      <c r="E66" s="45">
        <v>63038.62</v>
      </c>
      <c r="F66" s="46">
        <f t="shared" si="8"/>
        <v>115.1015477516637</v>
      </c>
      <c r="G66" s="46">
        <f>E66/D66*100</f>
        <v>154.12865525672373</v>
      </c>
      <c r="H66" s="47">
        <f t="shared" si="5"/>
        <v>0.14381765533962662</v>
      </c>
      <c r="I66" s="47">
        <f t="shared" si="6"/>
        <v>0.11850129757472172</v>
      </c>
      <c r="J66" s="47">
        <f t="shared" si="7"/>
        <v>0.18586049692904769</v>
      </c>
    </row>
    <row r="67" spans="1:10" ht="12.75">
      <c r="A67" s="15">
        <v>31</v>
      </c>
      <c r="B67" s="16" t="s">
        <v>36</v>
      </c>
      <c r="C67" s="45">
        <v>111230.44</v>
      </c>
      <c r="D67" s="45">
        <v>64830</v>
      </c>
      <c r="E67" s="45">
        <v>107659.94</v>
      </c>
      <c r="F67" s="46">
        <f t="shared" si="8"/>
        <v>96.78999741437686</v>
      </c>
      <c r="G67" s="46">
        <f>E67/D67*100</f>
        <v>166.0650007712479</v>
      </c>
      <c r="H67" s="47">
        <f t="shared" si="5"/>
        <v>0.292085720452956</v>
      </c>
      <c r="I67" s="47">
        <f t="shared" si="6"/>
        <v>0.18783469735377042</v>
      </c>
      <c r="J67" s="47">
        <f t="shared" si="7"/>
        <v>0.31742017746821644</v>
      </c>
    </row>
    <row r="68" spans="1:10" ht="12.75">
      <c r="A68" s="15">
        <v>32</v>
      </c>
      <c r="B68" s="16" t="s">
        <v>75</v>
      </c>
      <c r="C68" s="45">
        <v>515.01</v>
      </c>
      <c r="D68" s="45">
        <v>0</v>
      </c>
      <c r="E68" s="45">
        <v>6556.88</v>
      </c>
      <c r="F68" s="46">
        <f t="shared" si="8"/>
        <v>1273.1558610512418</v>
      </c>
      <c r="G68" s="46"/>
      <c r="H68" s="47">
        <f t="shared" si="5"/>
        <v>0.001352391187974055</v>
      </c>
      <c r="I68" s="47">
        <f t="shared" si="6"/>
        <v>0</v>
      </c>
      <c r="J68" s="47">
        <f t="shared" si="7"/>
        <v>0.019332037647780586</v>
      </c>
    </row>
    <row r="69" spans="1:10" ht="12.75">
      <c r="A69" s="15">
        <v>33</v>
      </c>
      <c r="B69" s="16" t="s">
        <v>96</v>
      </c>
      <c r="C69" s="45">
        <v>801.54</v>
      </c>
      <c r="D69" s="45">
        <v>2500</v>
      </c>
      <c r="E69" s="45">
        <v>650</v>
      </c>
      <c r="F69" s="46">
        <f t="shared" si="8"/>
        <v>81.0938942535619</v>
      </c>
      <c r="G69" s="46">
        <f>E69/D69*100</f>
        <v>26</v>
      </c>
      <c r="H69" s="47">
        <f t="shared" si="5"/>
        <v>0.0021048050189486113</v>
      </c>
      <c r="I69" s="47">
        <f t="shared" si="6"/>
        <v>0.007243355597476879</v>
      </c>
      <c r="J69" s="47">
        <f t="shared" si="7"/>
        <v>0.0019164334974953606</v>
      </c>
    </row>
    <row r="70" spans="1:10" ht="12.75">
      <c r="A70" s="17">
        <v>34</v>
      </c>
      <c r="B70" s="16" t="s">
        <v>135</v>
      </c>
      <c r="C70" s="45">
        <v>497.61</v>
      </c>
      <c r="D70" s="45">
        <v>760</v>
      </c>
      <c r="E70" s="45">
        <v>865.04</v>
      </c>
      <c r="F70" s="46">
        <f t="shared" si="8"/>
        <v>173.83895018186934</v>
      </c>
      <c r="G70" s="46">
        <f>E70/D70*100</f>
        <v>113.82105263157894</v>
      </c>
      <c r="H70" s="47">
        <f t="shared" si="5"/>
        <v>0.0013066996350512992</v>
      </c>
      <c r="I70" s="47">
        <f t="shared" si="6"/>
        <v>0.002201980101632971</v>
      </c>
      <c r="J70" s="47">
        <f t="shared" si="7"/>
        <v>0.002550448665651364</v>
      </c>
    </row>
    <row r="71" spans="1:10" ht="12.75">
      <c r="A71" s="35"/>
      <c r="B71" s="34"/>
      <c r="C71" s="51"/>
      <c r="D71" s="51"/>
      <c r="E71" s="51"/>
      <c r="F71" s="59"/>
      <c r="G71" s="59"/>
      <c r="H71" s="53"/>
      <c r="I71" s="53"/>
      <c r="J71" s="53"/>
    </row>
    <row r="72" spans="1:10" ht="12.75">
      <c r="A72" s="35"/>
      <c r="B72" s="34"/>
      <c r="C72" s="51"/>
      <c r="D72" s="51"/>
      <c r="E72" s="51"/>
      <c r="F72" s="59"/>
      <c r="G72" s="59"/>
      <c r="H72" s="53"/>
      <c r="I72" s="53"/>
      <c r="J72" s="53"/>
    </row>
    <row r="73" spans="1:10" ht="12.75" customHeight="1">
      <c r="A73" s="2"/>
      <c r="C73" s="54"/>
      <c r="D73" s="54"/>
      <c r="E73" s="55"/>
      <c r="F73" s="73" t="s">
        <v>0</v>
      </c>
      <c r="G73" s="73"/>
      <c r="H73" s="71" t="s">
        <v>85</v>
      </c>
      <c r="I73" s="72"/>
      <c r="J73" s="72"/>
    </row>
    <row r="74" spans="1:10" ht="41.25" customHeight="1">
      <c r="A74" s="3" t="s">
        <v>1</v>
      </c>
      <c r="B74" s="4" t="s">
        <v>2</v>
      </c>
      <c r="C74" s="37" t="s">
        <v>139</v>
      </c>
      <c r="D74" s="37" t="s">
        <v>117</v>
      </c>
      <c r="E74" s="37" t="s">
        <v>138</v>
      </c>
      <c r="F74" s="40" t="s">
        <v>131</v>
      </c>
      <c r="G74" s="40" t="s">
        <v>132</v>
      </c>
      <c r="H74" s="38" t="s">
        <v>3</v>
      </c>
      <c r="I74" s="39" t="s">
        <v>4</v>
      </c>
      <c r="J74" s="39" t="s">
        <v>130</v>
      </c>
    </row>
    <row r="75" spans="1:10" ht="9.75" customHeight="1">
      <c r="A75" s="10">
        <v>1</v>
      </c>
      <c r="B75" s="10">
        <v>2</v>
      </c>
      <c r="C75" s="41">
        <v>3</v>
      </c>
      <c r="D75" s="41">
        <v>4</v>
      </c>
      <c r="E75" s="41">
        <v>5</v>
      </c>
      <c r="F75" s="41">
        <v>6</v>
      </c>
      <c r="G75" s="41">
        <v>7</v>
      </c>
      <c r="H75" s="42">
        <v>8</v>
      </c>
      <c r="I75" s="41">
        <v>9</v>
      </c>
      <c r="J75" s="41">
        <v>10</v>
      </c>
    </row>
    <row r="76" spans="1:10" ht="12.75">
      <c r="A76" s="17">
        <v>35</v>
      </c>
      <c r="B76" s="16" t="s">
        <v>76</v>
      </c>
      <c r="C76" s="45">
        <v>563.1</v>
      </c>
      <c r="D76" s="45">
        <v>0</v>
      </c>
      <c r="E76" s="45"/>
      <c r="F76" s="56">
        <f>E76/C76*100</f>
        <v>0</v>
      </c>
      <c r="G76" s="46"/>
      <c r="H76" s="47">
        <f aca="true" t="shared" si="11" ref="H76:H105">$C76/C$151*100</f>
        <v>0.0014786731868278102</v>
      </c>
      <c r="I76" s="47">
        <f aca="true" t="shared" si="12" ref="I76:I105">$D76/D$151*100</f>
        <v>0</v>
      </c>
      <c r="J76" s="47">
        <f>$E76/E$151*100</f>
        <v>0</v>
      </c>
    </row>
    <row r="77" spans="1:10" ht="12.75">
      <c r="A77" s="17">
        <v>36</v>
      </c>
      <c r="B77" s="16" t="s">
        <v>37</v>
      </c>
      <c r="C77" s="45">
        <v>2892.21</v>
      </c>
      <c r="D77" s="45">
        <v>3300</v>
      </c>
      <c r="E77" s="45">
        <v>2095.11</v>
      </c>
      <c r="F77" s="56">
        <f aca="true" t="shared" si="13" ref="F77:F104">E77/C77*100</f>
        <v>72.43976059829681</v>
      </c>
      <c r="G77" s="46">
        <f aca="true" t="shared" si="14" ref="G77:G82">E77/D77*100</f>
        <v>63.48818181818182</v>
      </c>
      <c r="H77" s="47">
        <f t="shared" si="11"/>
        <v>0.007594802659696787</v>
      </c>
      <c r="I77" s="47">
        <f t="shared" si="12"/>
        <v>0.00956122938866948</v>
      </c>
      <c r="J77" s="47">
        <f aca="true" t="shared" si="15" ref="J77:J105">$E77/E$31*100</f>
        <v>0.006161083474928528</v>
      </c>
    </row>
    <row r="78" spans="1:10" ht="12.75">
      <c r="A78" s="17">
        <v>37</v>
      </c>
      <c r="B78" s="16" t="s">
        <v>97</v>
      </c>
      <c r="C78" s="45">
        <v>7107.51</v>
      </c>
      <c r="D78" s="45">
        <v>11500</v>
      </c>
      <c r="E78" s="45">
        <v>6527.6</v>
      </c>
      <c r="F78" s="56">
        <f t="shared" si="13"/>
        <v>91.84088379756061</v>
      </c>
      <c r="G78" s="46">
        <f t="shared" si="14"/>
        <v>56.76173913043478</v>
      </c>
      <c r="H78" s="47">
        <f t="shared" si="11"/>
        <v>0.018663975247932035</v>
      </c>
      <c r="I78" s="47">
        <f t="shared" si="12"/>
        <v>0.03331943574839364</v>
      </c>
      <c r="J78" s="47">
        <f t="shared" si="15"/>
        <v>0.019195693061912482</v>
      </c>
    </row>
    <row r="79" spans="1:10" ht="12.75">
      <c r="A79" s="17">
        <v>38</v>
      </c>
      <c r="B79" s="16" t="s">
        <v>38</v>
      </c>
      <c r="C79" s="45">
        <v>702800.43</v>
      </c>
      <c r="D79" s="45">
        <v>982350</v>
      </c>
      <c r="E79" s="45">
        <v>489658.78</v>
      </c>
      <c r="F79" s="56">
        <f t="shared" si="13"/>
        <v>69.67252140127461</v>
      </c>
      <c r="G79" s="46">
        <f t="shared" si="14"/>
        <v>49.8456537893826</v>
      </c>
      <c r="H79" s="47">
        <f t="shared" si="11"/>
        <v>1.8455197150276246</v>
      </c>
      <c r="I79" s="47">
        <f t="shared" si="12"/>
        <v>2.8462041484725646</v>
      </c>
      <c r="J79" s="47">
        <f t="shared" si="15"/>
        <v>1.4399380547139118</v>
      </c>
    </row>
    <row r="80" spans="1:10" ht="12.75">
      <c r="A80" s="17">
        <v>39</v>
      </c>
      <c r="B80" s="16" t="s">
        <v>98</v>
      </c>
      <c r="C80" s="45">
        <v>253159.23</v>
      </c>
      <c r="D80" s="45">
        <v>217380</v>
      </c>
      <c r="E80" s="45">
        <v>56118.9</v>
      </c>
      <c r="F80" s="56">
        <f t="shared" si="13"/>
        <v>22.16743193601908</v>
      </c>
      <c r="G80" s="46">
        <f t="shared" si="14"/>
        <v>25.816036433894563</v>
      </c>
      <c r="H80" s="47">
        <f t="shared" si="11"/>
        <v>0.6647838135304113</v>
      </c>
      <c r="I80" s="47">
        <f t="shared" si="12"/>
        <v>0.6298242559118096</v>
      </c>
      <c r="J80" s="47">
        <f t="shared" si="15"/>
        <v>0.16502867506773702</v>
      </c>
    </row>
    <row r="81" spans="1:10" ht="12.75">
      <c r="A81" s="17">
        <v>40</v>
      </c>
      <c r="B81" s="16" t="s">
        <v>125</v>
      </c>
      <c r="C81" s="45">
        <v>6176.7</v>
      </c>
      <c r="D81" s="45">
        <v>17100</v>
      </c>
      <c r="E81" s="45">
        <v>3534.69</v>
      </c>
      <c r="F81" s="56">
        <f t="shared" si="13"/>
        <v>57.22618874156103</v>
      </c>
      <c r="G81" s="46">
        <f t="shared" si="14"/>
        <v>20.670701754385963</v>
      </c>
      <c r="H81" s="47">
        <f t="shared" si="11"/>
        <v>0.016219713502183153</v>
      </c>
      <c r="I81" s="47">
        <f t="shared" si="12"/>
        <v>0.04954455228674185</v>
      </c>
      <c r="J81" s="47">
        <f t="shared" si="15"/>
        <v>0.010394451913262368</v>
      </c>
    </row>
    <row r="82" spans="1:10" ht="12.75">
      <c r="A82" s="17">
        <v>41</v>
      </c>
      <c r="B82" s="16" t="s">
        <v>77</v>
      </c>
      <c r="C82" s="45">
        <v>8110</v>
      </c>
      <c r="D82" s="45">
        <v>13900</v>
      </c>
      <c r="E82" s="45"/>
      <c r="F82" s="56">
        <f t="shared" si="13"/>
        <v>0</v>
      </c>
      <c r="G82" s="46">
        <f t="shared" si="14"/>
        <v>0</v>
      </c>
      <c r="H82" s="47">
        <f t="shared" si="11"/>
        <v>0.02129646518411213</v>
      </c>
      <c r="I82" s="47">
        <f t="shared" si="12"/>
        <v>0.04027305712197145</v>
      </c>
      <c r="J82" s="47">
        <f t="shared" si="15"/>
        <v>0</v>
      </c>
    </row>
    <row r="83" spans="1:10" ht="12.75">
      <c r="A83" s="17">
        <v>42</v>
      </c>
      <c r="B83" s="16" t="s">
        <v>120</v>
      </c>
      <c r="C83" s="45"/>
      <c r="D83" s="45"/>
      <c r="E83" s="45">
        <v>6000</v>
      </c>
      <c r="F83" s="56"/>
      <c r="G83" s="46"/>
      <c r="H83" s="47">
        <f t="shared" si="11"/>
        <v>0</v>
      </c>
      <c r="I83" s="47">
        <f t="shared" si="12"/>
        <v>0</v>
      </c>
      <c r="J83" s="47">
        <f t="shared" si="15"/>
        <v>0.01764418137929329</v>
      </c>
    </row>
    <row r="84" spans="1:10" ht="12.75">
      <c r="A84" s="17">
        <v>43</v>
      </c>
      <c r="B84" s="16" t="s">
        <v>39</v>
      </c>
      <c r="C84" s="45">
        <v>29939.1</v>
      </c>
      <c r="D84" s="45">
        <v>11900</v>
      </c>
      <c r="E84" s="45">
        <v>45358.85</v>
      </c>
      <c r="F84" s="56">
        <f t="shared" si="13"/>
        <v>151.5037192166765</v>
      </c>
      <c r="G84" s="46">
        <f aca="true" t="shared" si="16" ref="G84:G98">E84/D84*100</f>
        <v>381.1668067226891</v>
      </c>
      <c r="H84" s="47">
        <f t="shared" si="11"/>
        <v>0.07861861908676343</v>
      </c>
      <c r="I84" s="47">
        <f t="shared" si="12"/>
        <v>0.034478372643989945</v>
      </c>
      <c r="J84" s="47">
        <f t="shared" si="15"/>
        <v>0.13338662942602625</v>
      </c>
    </row>
    <row r="85" spans="1:10" ht="12" customHeight="1">
      <c r="A85" s="17">
        <v>44</v>
      </c>
      <c r="B85" s="16" t="s">
        <v>99</v>
      </c>
      <c r="C85" s="45"/>
      <c r="D85" s="45">
        <v>19500</v>
      </c>
      <c r="E85" s="45">
        <v>5460</v>
      </c>
      <c r="F85" s="56"/>
      <c r="G85" s="46">
        <f t="shared" si="16"/>
        <v>28.000000000000004</v>
      </c>
      <c r="H85" s="47">
        <f t="shared" si="11"/>
        <v>0</v>
      </c>
      <c r="I85" s="47">
        <f t="shared" si="12"/>
        <v>0.05649817366031965</v>
      </c>
      <c r="J85" s="47">
        <f t="shared" si="15"/>
        <v>0.016056205055156893</v>
      </c>
    </row>
    <row r="86" spans="1:10" ht="20.25" customHeight="1">
      <c r="A86" s="17">
        <v>45</v>
      </c>
      <c r="B86" s="16" t="s">
        <v>40</v>
      </c>
      <c r="C86" s="45">
        <v>15491.33</v>
      </c>
      <c r="D86" s="45">
        <v>37800</v>
      </c>
      <c r="E86" s="45">
        <v>30107.4</v>
      </c>
      <c r="F86" s="56">
        <f t="shared" si="13"/>
        <v>194.35000093600746</v>
      </c>
      <c r="G86" s="46">
        <f t="shared" si="16"/>
        <v>79.64920634920635</v>
      </c>
      <c r="H86" s="47">
        <f t="shared" si="11"/>
        <v>0.040679478421774565</v>
      </c>
      <c r="I86" s="47">
        <f t="shared" si="12"/>
        <v>0.1095195366338504</v>
      </c>
      <c r="J86" s="47">
        <f t="shared" si="15"/>
        <v>0.08853673774315579</v>
      </c>
    </row>
    <row r="87" spans="1:10" ht="20.25" customHeight="1">
      <c r="A87" s="17">
        <v>46</v>
      </c>
      <c r="B87" s="16" t="s">
        <v>115</v>
      </c>
      <c r="C87" s="45">
        <v>12790</v>
      </c>
      <c r="D87" s="45">
        <v>2100</v>
      </c>
      <c r="E87" s="45">
        <v>22372</v>
      </c>
      <c r="F87" s="56">
        <f t="shared" si="13"/>
        <v>174.9179046129789</v>
      </c>
      <c r="G87" s="46">
        <f t="shared" si="16"/>
        <v>1065.3333333333335</v>
      </c>
      <c r="H87" s="47">
        <f t="shared" si="11"/>
        <v>0.033585917349543054</v>
      </c>
      <c r="I87" s="47">
        <f t="shared" si="12"/>
        <v>0.006084418701880578</v>
      </c>
      <c r="J87" s="47">
        <f t="shared" si="15"/>
        <v>0.06578927096959157</v>
      </c>
    </row>
    <row r="88" spans="1:10" ht="12.75">
      <c r="A88" s="17">
        <v>47</v>
      </c>
      <c r="B88" s="16" t="s">
        <v>41</v>
      </c>
      <c r="C88" s="45">
        <v>72049.77</v>
      </c>
      <c r="D88" s="45">
        <v>76700</v>
      </c>
      <c r="E88" s="45">
        <v>66136.07</v>
      </c>
      <c r="F88" s="56">
        <f t="shared" si="13"/>
        <v>91.79220141854721</v>
      </c>
      <c r="G88" s="46">
        <f t="shared" si="16"/>
        <v>86.22694915254239</v>
      </c>
      <c r="H88" s="47">
        <f t="shared" si="11"/>
        <v>0.1891991884498504</v>
      </c>
      <c r="I88" s="47">
        <f t="shared" si="12"/>
        <v>0.22222614973059063</v>
      </c>
      <c r="J88" s="47">
        <f t="shared" si="15"/>
        <v>0.1944861357989396</v>
      </c>
    </row>
    <row r="89" spans="1:10" ht="12.75">
      <c r="A89" s="17">
        <v>48</v>
      </c>
      <c r="B89" s="16" t="s">
        <v>42</v>
      </c>
      <c r="C89" s="45">
        <v>76476.65</v>
      </c>
      <c r="D89" s="45">
        <v>66600</v>
      </c>
      <c r="E89" s="45">
        <v>57368.45</v>
      </c>
      <c r="F89" s="56">
        <f t="shared" si="13"/>
        <v>75.014334440643</v>
      </c>
      <c r="G89" s="46">
        <f t="shared" si="16"/>
        <v>86.13881381381381</v>
      </c>
      <c r="H89" s="47">
        <f t="shared" si="11"/>
        <v>0.20082395981782108</v>
      </c>
      <c r="I89" s="47">
        <f t="shared" si="12"/>
        <v>0.19296299311678405</v>
      </c>
      <c r="J89" s="47">
        <f t="shared" si="15"/>
        <v>0.16870322287481967</v>
      </c>
    </row>
    <row r="90" spans="1:10" ht="12.75">
      <c r="A90" s="17">
        <v>49</v>
      </c>
      <c r="B90" s="16" t="s">
        <v>43</v>
      </c>
      <c r="C90" s="45">
        <v>70339.47</v>
      </c>
      <c r="D90" s="45">
        <v>52450</v>
      </c>
      <c r="E90" s="45">
        <v>80370.23</v>
      </c>
      <c r="F90" s="56">
        <f t="shared" si="13"/>
        <v>114.26049983032284</v>
      </c>
      <c r="G90" s="46">
        <f t="shared" si="16"/>
        <v>153.2320877025739</v>
      </c>
      <c r="H90" s="47">
        <f t="shared" si="11"/>
        <v>0.18470802391170155</v>
      </c>
      <c r="I90" s="47">
        <f t="shared" si="12"/>
        <v>0.1519656004350649</v>
      </c>
      <c r="J90" s="47">
        <f t="shared" si="15"/>
        <v>0.2363444859359198</v>
      </c>
    </row>
    <row r="91" spans="1:10" ht="12.75">
      <c r="A91" s="17">
        <v>50</v>
      </c>
      <c r="B91" s="16" t="s">
        <v>100</v>
      </c>
      <c r="C91" s="45">
        <v>559756.04</v>
      </c>
      <c r="D91" s="45">
        <v>550000</v>
      </c>
      <c r="E91" s="45">
        <v>714221.49</v>
      </c>
      <c r="F91" s="56">
        <f t="shared" si="13"/>
        <v>127.59513769605772</v>
      </c>
      <c r="G91" s="46">
        <f t="shared" si="16"/>
        <v>129.85845272727272</v>
      </c>
      <c r="H91" s="47">
        <f t="shared" si="11"/>
        <v>1.469892110660478</v>
      </c>
      <c r="I91" s="47">
        <f t="shared" si="12"/>
        <v>1.5935382314449131</v>
      </c>
      <c r="J91" s="47">
        <f t="shared" si="15"/>
        <v>2.100308919091518</v>
      </c>
    </row>
    <row r="92" spans="1:10" ht="12.75">
      <c r="A92" s="17">
        <v>51</v>
      </c>
      <c r="B92" s="16" t="s">
        <v>44</v>
      </c>
      <c r="C92" s="45">
        <v>21327.86</v>
      </c>
      <c r="D92" s="45">
        <v>41100</v>
      </c>
      <c r="E92" s="45">
        <v>44534.91</v>
      </c>
      <c r="F92" s="56">
        <f t="shared" si="13"/>
        <v>208.81096368787118</v>
      </c>
      <c r="G92" s="46">
        <f t="shared" si="16"/>
        <v>108.35744525547446</v>
      </c>
      <c r="H92" s="47">
        <f t="shared" si="11"/>
        <v>0.05600592206431784</v>
      </c>
      <c r="I92" s="47">
        <f t="shared" si="12"/>
        <v>0.11908076602251988</v>
      </c>
      <c r="J92" s="47">
        <f t="shared" si="15"/>
        <v>0.13096367162508377</v>
      </c>
    </row>
    <row r="93" spans="1:10" ht="12.75">
      <c r="A93" s="17">
        <v>52</v>
      </c>
      <c r="B93" s="16" t="s">
        <v>45</v>
      </c>
      <c r="C93" s="45">
        <v>49710.15</v>
      </c>
      <c r="D93" s="45">
        <v>12900</v>
      </c>
      <c r="E93" s="45">
        <v>68837.6</v>
      </c>
      <c r="F93" s="56">
        <f t="shared" si="13"/>
        <v>138.4779567150773</v>
      </c>
      <c r="G93" s="46">
        <f t="shared" si="16"/>
        <v>533.6248062015504</v>
      </c>
      <c r="H93" s="47">
        <f t="shared" si="11"/>
        <v>0.13053643388064015</v>
      </c>
      <c r="I93" s="47">
        <f t="shared" si="12"/>
        <v>0.03737571488298069</v>
      </c>
      <c r="J93" s="47">
        <f t="shared" si="15"/>
        <v>0.2024305166858733</v>
      </c>
    </row>
    <row r="94" spans="1:10" ht="12.75">
      <c r="A94" s="17">
        <v>53</v>
      </c>
      <c r="B94" s="16" t="s">
        <v>46</v>
      </c>
      <c r="C94" s="45">
        <v>111569.84</v>
      </c>
      <c r="D94" s="45">
        <v>82140</v>
      </c>
      <c r="E94" s="45">
        <v>41078.72</v>
      </c>
      <c r="F94" s="56">
        <f t="shared" si="13"/>
        <v>36.818839213178045</v>
      </c>
      <c r="G94" s="46">
        <f t="shared" si="16"/>
        <v>50.010616021426834</v>
      </c>
      <c r="H94" s="47">
        <f t="shared" si="11"/>
        <v>0.29297696833008147</v>
      </c>
      <c r="I94" s="47">
        <f t="shared" si="12"/>
        <v>0.23798769151070032</v>
      </c>
      <c r="J94" s="47">
        <f t="shared" si="15"/>
        <v>0.12080006441820047</v>
      </c>
    </row>
    <row r="95" spans="1:10" ht="12.75">
      <c r="A95" s="17">
        <v>54</v>
      </c>
      <c r="B95" s="16" t="s">
        <v>47</v>
      </c>
      <c r="C95" s="45">
        <v>3216134.45</v>
      </c>
      <c r="D95" s="45">
        <v>2713800</v>
      </c>
      <c r="E95" s="45">
        <v>1638380.68</v>
      </c>
      <c r="F95" s="56">
        <f t="shared" si="13"/>
        <v>50.94254315145314</v>
      </c>
      <c r="G95" s="46">
        <f t="shared" si="16"/>
        <v>60.37219691944874</v>
      </c>
      <c r="H95" s="47">
        <f t="shared" si="11"/>
        <v>8.445412495912283</v>
      </c>
      <c r="I95" s="47">
        <f t="shared" si="12"/>
        <v>7.862807368173101</v>
      </c>
      <c r="J95" s="47">
        <f t="shared" si="15"/>
        <v>4.817980981041646</v>
      </c>
    </row>
    <row r="96" spans="1:10" ht="12.75">
      <c r="A96" s="17">
        <v>55</v>
      </c>
      <c r="B96" s="16" t="s">
        <v>48</v>
      </c>
      <c r="C96" s="45">
        <v>479095.56</v>
      </c>
      <c r="D96" s="45">
        <v>80000</v>
      </c>
      <c r="E96" s="45">
        <v>144328.13</v>
      </c>
      <c r="F96" s="56">
        <f t="shared" si="13"/>
        <v>30.125123680962524</v>
      </c>
      <c r="G96" s="46">
        <f t="shared" si="16"/>
        <v>180.4101625</v>
      </c>
      <c r="H96" s="47">
        <f t="shared" si="11"/>
        <v>1.2580816169423803</v>
      </c>
      <c r="I96" s="47">
        <f t="shared" si="12"/>
        <v>0.23178737911926012</v>
      </c>
      <c r="J96" s="47">
        <f t="shared" si="15"/>
        <v>0.4244252839757035</v>
      </c>
    </row>
    <row r="97" spans="1:10" ht="12.75">
      <c r="A97" s="17">
        <v>56</v>
      </c>
      <c r="B97" s="16" t="s">
        <v>49</v>
      </c>
      <c r="C97" s="45">
        <v>2248291.31</v>
      </c>
      <c r="D97" s="45">
        <v>316900</v>
      </c>
      <c r="E97" s="45">
        <v>478060.52</v>
      </c>
      <c r="F97" s="56">
        <f t="shared" si="13"/>
        <v>21.263281936538732</v>
      </c>
      <c r="G97" s="46">
        <f t="shared" si="16"/>
        <v>150.855323445882</v>
      </c>
      <c r="H97" s="47">
        <f t="shared" si="11"/>
        <v>5.903903527392954</v>
      </c>
      <c r="I97" s="47">
        <f t="shared" si="12"/>
        <v>0.9181677555361691</v>
      </c>
      <c r="J97" s="47">
        <f t="shared" si="15"/>
        <v>1.4058310875265445</v>
      </c>
    </row>
    <row r="98" spans="1:10" ht="12.75">
      <c r="A98" s="17">
        <v>57</v>
      </c>
      <c r="B98" s="16" t="s">
        <v>101</v>
      </c>
      <c r="C98" s="45">
        <v>356490.31</v>
      </c>
      <c r="D98" s="45">
        <v>138800</v>
      </c>
      <c r="E98" s="45">
        <v>70377.41</v>
      </c>
      <c r="F98" s="56">
        <f t="shared" si="13"/>
        <v>19.74174557507608</v>
      </c>
      <c r="G98" s="46">
        <f t="shared" si="16"/>
        <v>50.70418587896254</v>
      </c>
      <c r="H98" s="47">
        <f t="shared" si="11"/>
        <v>0.9361261991847522</v>
      </c>
      <c r="I98" s="47">
        <f t="shared" si="12"/>
        <v>0.4021511027719163</v>
      </c>
      <c r="J98" s="47">
        <f t="shared" si="15"/>
        <v>0.20695863117414826</v>
      </c>
    </row>
    <row r="99" spans="1:10" ht="11.25" customHeight="1">
      <c r="A99" s="17">
        <v>58</v>
      </c>
      <c r="B99" s="16" t="s">
        <v>116</v>
      </c>
      <c r="C99" s="45">
        <v>331061.99</v>
      </c>
      <c r="D99" s="45"/>
      <c r="E99" s="45">
        <v>117855.92</v>
      </c>
      <c r="F99" s="56">
        <f t="shared" si="13"/>
        <v>35.59935104600803</v>
      </c>
      <c r="G99" s="46"/>
      <c r="H99" s="47">
        <f t="shared" si="11"/>
        <v>0.8693526687814892</v>
      </c>
      <c r="I99" s="47">
        <f t="shared" si="12"/>
        <v>0</v>
      </c>
      <c r="J99" s="47">
        <f t="shared" si="15"/>
        <v>0.34657853818391327</v>
      </c>
    </row>
    <row r="100" spans="1:10" ht="12.75">
      <c r="A100" s="18">
        <v>59</v>
      </c>
      <c r="B100" s="11" t="s">
        <v>102</v>
      </c>
      <c r="C100" s="57">
        <v>3581772.86</v>
      </c>
      <c r="D100" s="57">
        <v>3709680</v>
      </c>
      <c r="E100" s="57">
        <v>3614017.15</v>
      </c>
      <c r="F100" s="62">
        <f t="shared" si="13"/>
        <v>100.90023268533001</v>
      </c>
      <c r="G100" s="63">
        <f aca="true" t="shared" si="17" ref="G100:G105">E100/D100*100</f>
        <v>97.42126409825106</v>
      </c>
      <c r="H100" s="58">
        <f t="shared" si="11"/>
        <v>9.405561160343739</v>
      </c>
      <c r="I100" s="58">
        <f t="shared" si="12"/>
        <v>10.748212557139212</v>
      </c>
      <c r="J100" s="58">
        <f t="shared" si="15"/>
        <v>10.627729017079433</v>
      </c>
    </row>
    <row r="101" spans="1:10" ht="12.75">
      <c r="A101" s="18">
        <v>60</v>
      </c>
      <c r="B101" s="11" t="s">
        <v>50</v>
      </c>
      <c r="C101" s="57">
        <v>804558.6</v>
      </c>
      <c r="D101" s="57">
        <v>824400</v>
      </c>
      <c r="E101" s="57">
        <v>760170.43</v>
      </c>
      <c r="F101" s="62">
        <f t="shared" si="13"/>
        <v>94.48291647121789</v>
      </c>
      <c r="G101" s="63">
        <f t="shared" si="17"/>
        <v>92.20893134400777</v>
      </c>
      <c r="H101" s="58">
        <f t="shared" si="11"/>
        <v>2.112731715595314</v>
      </c>
      <c r="I101" s="58">
        <f t="shared" si="12"/>
        <v>2.3885689418239755</v>
      </c>
      <c r="J101" s="58">
        <f t="shared" si="15"/>
        <v>2.235430824349229</v>
      </c>
    </row>
    <row r="102" spans="1:10" ht="20.25" customHeight="1">
      <c r="A102" s="18">
        <v>61</v>
      </c>
      <c r="B102" s="11" t="s">
        <v>103</v>
      </c>
      <c r="C102" s="57">
        <v>224144.64</v>
      </c>
      <c r="D102" s="57">
        <v>224400</v>
      </c>
      <c r="E102" s="57">
        <v>264253.44</v>
      </c>
      <c r="F102" s="62">
        <f t="shared" si="13"/>
        <v>117.8941597711192</v>
      </c>
      <c r="G102" s="63">
        <f t="shared" si="17"/>
        <v>117.75999999999999</v>
      </c>
      <c r="H102" s="58">
        <f t="shared" si="11"/>
        <v>0.5885929126960971</v>
      </c>
      <c r="I102" s="58">
        <f t="shared" si="12"/>
        <v>0.6501635984295246</v>
      </c>
      <c r="J102" s="58">
        <f t="shared" si="15"/>
        <v>0.7770892709103661</v>
      </c>
    </row>
    <row r="103" spans="1:10" ht="12.75">
      <c r="A103" s="17">
        <v>62</v>
      </c>
      <c r="B103" s="16" t="s">
        <v>104</v>
      </c>
      <c r="C103" s="45">
        <v>11978.5</v>
      </c>
      <c r="D103" s="45">
        <v>25400</v>
      </c>
      <c r="E103" s="45"/>
      <c r="F103" s="56">
        <f t="shared" si="13"/>
        <v>0</v>
      </c>
      <c r="G103" s="46">
        <f t="shared" si="17"/>
        <v>0</v>
      </c>
      <c r="H103" s="47">
        <f t="shared" si="11"/>
        <v>0.031454957855473135</v>
      </c>
      <c r="I103" s="47">
        <f t="shared" si="12"/>
        <v>0.07359249287036508</v>
      </c>
      <c r="J103" s="47">
        <f t="shared" si="15"/>
        <v>0</v>
      </c>
    </row>
    <row r="104" spans="1:10" ht="12.75">
      <c r="A104" s="17">
        <v>63</v>
      </c>
      <c r="B104" s="16" t="s">
        <v>78</v>
      </c>
      <c r="C104" s="45">
        <v>939.05</v>
      </c>
      <c r="D104" s="45">
        <v>13680</v>
      </c>
      <c r="E104" s="45">
        <v>7811.22</v>
      </c>
      <c r="F104" s="56">
        <f t="shared" si="13"/>
        <v>831.8215217507056</v>
      </c>
      <c r="G104" s="46">
        <f t="shared" si="17"/>
        <v>57.09956140350877</v>
      </c>
      <c r="H104" s="47">
        <f t="shared" si="11"/>
        <v>0.0024658995846042536</v>
      </c>
      <c r="I104" s="47">
        <f t="shared" si="12"/>
        <v>0.039635641829393484</v>
      </c>
      <c r="J104" s="47">
        <f t="shared" si="15"/>
        <v>0.022970430412260556</v>
      </c>
    </row>
    <row r="105" spans="1:10" ht="12.75">
      <c r="A105" s="17">
        <v>64</v>
      </c>
      <c r="B105" s="16" t="s">
        <v>79</v>
      </c>
      <c r="C105" s="45"/>
      <c r="D105" s="45">
        <v>3000</v>
      </c>
      <c r="E105" s="45">
        <v>5382.5</v>
      </c>
      <c r="F105" s="56"/>
      <c r="G105" s="46">
        <f t="shared" si="17"/>
        <v>179.41666666666666</v>
      </c>
      <c r="H105" s="47">
        <f t="shared" si="11"/>
        <v>0</v>
      </c>
      <c r="I105" s="47">
        <f t="shared" si="12"/>
        <v>0.008692026716972254</v>
      </c>
      <c r="J105" s="47">
        <f t="shared" si="15"/>
        <v>0.015828301045674356</v>
      </c>
    </row>
    <row r="106" spans="1:10" ht="12.75">
      <c r="A106" s="35"/>
      <c r="B106" s="34"/>
      <c r="C106" s="51"/>
      <c r="D106" s="51"/>
      <c r="E106" s="51"/>
      <c r="F106" s="59"/>
      <c r="G106" s="59"/>
      <c r="H106" s="53"/>
      <c r="I106" s="53"/>
      <c r="J106" s="53"/>
    </row>
    <row r="107" spans="1:10" ht="12.75">
      <c r="A107" s="35"/>
      <c r="B107" s="34"/>
      <c r="C107" s="51"/>
      <c r="D107" s="51"/>
      <c r="E107" s="51"/>
      <c r="F107" s="59"/>
      <c r="G107" s="59"/>
      <c r="H107" s="53"/>
      <c r="I107" s="53"/>
      <c r="J107" s="53"/>
    </row>
    <row r="108" spans="1:10" ht="12.75">
      <c r="A108" s="35"/>
      <c r="B108" s="34"/>
      <c r="C108" s="51"/>
      <c r="D108" s="51"/>
      <c r="E108" s="51"/>
      <c r="F108" s="59"/>
      <c r="G108" s="59"/>
      <c r="H108" s="53"/>
      <c r="I108" s="53"/>
      <c r="J108" s="53"/>
    </row>
    <row r="109" spans="1:10" ht="12.75">
      <c r="A109" s="35"/>
      <c r="B109" s="34"/>
      <c r="C109" s="51"/>
      <c r="D109" s="51"/>
      <c r="E109" s="51"/>
      <c r="F109" s="59"/>
      <c r="G109" s="59"/>
      <c r="H109" s="53"/>
      <c r="I109" s="53"/>
      <c r="J109" s="53"/>
    </row>
    <row r="110" spans="1:10" ht="12.75">
      <c r="A110" s="2"/>
      <c r="C110" s="54"/>
      <c r="D110" s="54"/>
      <c r="E110" s="55"/>
      <c r="F110" s="73" t="s">
        <v>0</v>
      </c>
      <c r="G110" s="73"/>
      <c r="H110" s="71" t="s">
        <v>85</v>
      </c>
      <c r="I110" s="72"/>
      <c r="J110" s="72"/>
    </row>
    <row r="111" spans="1:10" ht="40.5" customHeight="1">
      <c r="A111" s="3" t="s">
        <v>1</v>
      </c>
      <c r="B111" s="4" t="s">
        <v>2</v>
      </c>
      <c r="C111" s="37" t="s">
        <v>139</v>
      </c>
      <c r="D111" s="37" t="s">
        <v>117</v>
      </c>
      <c r="E111" s="37" t="s">
        <v>138</v>
      </c>
      <c r="F111" s="40" t="s">
        <v>131</v>
      </c>
      <c r="G111" s="40" t="s">
        <v>132</v>
      </c>
      <c r="H111" s="38" t="s">
        <v>3</v>
      </c>
      <c r="I111" s="39" t="s">
        <v>4</v>
      </c>
      <c r="J111" s="39" t="s">
        <v>130</v>
      </c>
    </row>
    <row r="112" spans="1:10" ht="12.75">
      <c r="A112" s="10">
        <v>1</v>
      </c>
      <c r="B112" s="10">
        <v>2</v>
      </c>
      <c r="C112" s="41">
        <v>3</v>
      </c>
      <c r="D112" s="41">
        <v>4</v>
      </c>
      <c r="E112" s="41">
        <v>5</v>
      </c>
      <c r="F112" s="41">
        <v>6</v>
      </c>
      <c r="G112" s="41">
        <v>7</v>
      </c>
      <c r="H112" s="42">
        <v>8</v>
      </c>
      <c r="I112" s="41">
        <v>9</v>
      </c>
      <c r="J112" s="41">
        <v>10</v>
      </c>
    </row>
    <row r="113" spans="1:10" ht="12.75">
      <c r="A113" s="17">
        <v>65</v>
      </c>
      <c r="B113" s="16" t="s">
        <v>124</v>
      </c>
      <c r="C113" s="45">
        <v>30040.26</v>
      </c>
      <c r="D113" s="45">
        <v>233000</v>
      </c>
      <c r="E113" s="45">
        <v>23572.63</v>
      </c>
      <c r="F113" s="56">
        <f>E113/C113*100</f>
        <v>78.47012642367277</v>
      </c>
      <c r="G113" s="46">
        <f aca="true" t="shared" si="18" ref="G113:G121">E113/D113*100</f>
        <v>10.117008583690987</v>
      </c>
      <c r="H113" s="47">
        <f aca="true" t="shared" si="19" ref="H113:H136">$C113/C$151*100</f>
        <v>0.0788842603220316</v>
      </c>
      <c r="I113" s="47">
        <f aca="true" t="shared" si="20" ref="I113:I136">$D113/D$151*100</f>
        <v>0.6750807416848451</v>
      </c>
      <c r="J113" s="47">
        <f aca="true" t="shared" si="21" ref="J113:J136">$E113/E$151*100</f>
        <v>0.06950058116317548</v>
      </c>
    </row>
    <row r="114" spans="1:10" ht="12.75">
      <c r="A114" s="17">
        <v>66</v>
      </c>
      <c r="B114" s="16" t="s">
        <v>80</v>
      </c>
      <c r="C114" s="45">
        <v>105501.41</v>
      </c>
      <c r="D114" s="45">
        <v>50000</v>
      </c>
      <c r="E114" s="45">
        <v>24931.74</v>
      </c>
      <c r="F114" s="56">
        <f aca="true" t="shared" si="22" ref="F114:F125">E114/C114*100</f>
        <v>23.631665207128513</v>
      </c>
      <c r="G114" s="46">
        <f t="shared" si="18"/>
        <v>49.86348</v>
      </c>
      <c r="H114" s="47">
        <f t="shared" si="19"/>
        <v>0.2770415665770332</v>
      </c>
      <c r="I114" s="47">
        <f t="shared" si="20"/>
        <v>0.14486711194953758</v>
      </c>
      <c r="J114" s="47">
        <f t="shared" si="21"/>
        <v>0.07350772567206922</v>
      </c>
    </row>
    <row r="115" spans="1:10" ht="12.75">
      <c r="A115" s="17">
        <v>67</v>
      </c>
      <c r="B115" s="16" t="s">
        <v>51</v>
      </c>
      <c r="C115" s="45">
        <v>109940.75</v>
      </c>
      <c r="D115" s="45">
        <v>73500</v>
      </c>
      <c r="E115" s="45">
        <v>97220.44</v>
      </c>
      <c r="F115" s="56">
        <f t="shared" si="22"/>
        <v>88.42984971450531</v>
      </c>
      <c r="G115" s="46">
        <f t="shared" si="18"/>
        <v>132.2727074829932</v>
      </c>
      <c r="H115" s="47">
        <f t="shared" si="19"/>
        <v>0.2886990572984187</v>
      </c>
      <c r="I115" s="47">
        <f t="shared" si="20"/>
        <v>0.21295465456582022</v>
      </c>
      <c r="J115" s="47">
        <f t="shared" si="21"/>
        <v>0.2866407813188275</v>
      </c>
    </row>
    <row r="116" spans="1:10" ht="12.75">
      <c r="A116" s="17">
        <v>68</v>
      </c>
      <c r="B116" s="16" t="s">
        <v>81</v>
      </c>
      <c r="C116" s="45"/>
      <c r="D116" s="45">
        <v>3000</v>
      </c>
      <c r="E116" s="45"/>
      <c r="F116" s="56"/>
      <c r="G116" s="46">
        <f t="shared" si="18"/>
        <v>0</v>
      </c>
      <c r="H116" s="47">
        <f t="shared" si="19"/>
        <v>0</v>
      </c>
      <c r="I116" s="47">
        <f t="shared" si="20"/>
        <v>0.008692026716972254</v>
      </c>
      <c r="J116" s="47">
        <f t="shared" si="21"/>
        <v>0</v>
      </c>
    </row>
    <row r="117" spans="1:10" ht="12.75">
      <c r="A117" s="18">
        <v>69</v>
      </c>
      <c r="B117" s="11" t="s">
        <v>52</v>
      </c>
      <c r="C117" s="57">
        <v>251695.54</v>
      </c>
      <c r="D117" s="57">
        <v>301350</v>
      </c>
      <c r="E117" s="57">
        <v>486163.01</v>
      </c>
      <c r="F117" s="62">
        <f t="shared" si="22"/>
        <v>193.1551945656248</v>
      </c>
      <c r="G117" s="63">
        <f t="shared" si="18"/>
        <v>161.32835905093745</v>
      </c>
      <c r="H117" s="58">
        <f t="shared" si="19"/>
        <v>0.6609402348466463</v>
      </c>
      <c r="I117" s="58">
        <f t="shared" si="20"/>
        <v>0.873114083719863</v>
      </c>
      <c r="J117" s="58">
        <f t="shared" si="21"/>
        <v>1.433383196318726</v>
      </c>
    </row>
    <row r="118" spans="1:10" ht="12.75">
      <c r="A118" s="17">
        <v>70</v>
      </c>
      <c r="B118" s="16" t="s">
        <v>53</v>
      </c>
      <c r="C118" s="45">
        <v>6770</v>
      </c>
      <c r="D118" s="45">
        <v>22000</v>
      </c>
      <c r="E118" s="45"/>
      <c r="F118" s="56">
        <f t="shared" si="22"/>
        <v>0</v>
      </c>
      <c r="G118" s="46">
        <f t="shared" si="18"/>
        <v>0</v>
      </c>
      <c r="H118" s="47">
        <f t="shared" si="19"/>
        <v>0.01777769041879644</v>
      </c>
      <c r="I118" s="47">
        <f t="shared" si="20"/>
        <v>0.06374152925779654</v>
      </c>
      <c r="J118" s="47">
        <f t="shared" si="21"/>
        <v>0</v>
      </c>
    </row>
    <row r="119" spans="1:10" ht="12.75">
      <c r="A119" s="17">
        <v>71</v>
      </c>
      <c r="B119" s="16" t="s">
        <v>105</v>
      </c>
      <c r="C119" s="45"/>
      <c r="D119" s="45">
        <v>30000</v>
      </c>
      <c r="E119" s="45"/>
      <c r="F119" s="56"/>
      <c r="G119" s="46">
        <f t="shared" si="18"/>
        <v>0</v>
      </c>
      <c r="H119" s="47">
        <f t="shared" si="19"/>
        <v>0</v>
      </c>
      <c r="I119" s="47">
        <f t="shared" si="20"/>
        <v>0.08692026716972254</v>
      </c>
      <c r="J119" s="47">
        <f t="shared" si="21"/>
        <v>0</v>
      </c>
    </row>
    <row r="120" spans="1:10" ht="12.75">
      <c r="A120" s="17">
        <v>72</v>
      </c>
      <c r="B120" s="16" t="s">
        <v>54</v>
      </c>
      <c r="C120" s="45">
        <v>29159.19</v>
      </c>
      <c r="D120" s="45">
        <v>5000</v>
      </c>
      <c r="E120" s="45">
        <v>16508.51</v>
      </c>
      <c r="F120" s="56">
        <f t="shared" si="22"/>
        <v>56.615118595543976</v>
      </c>
      <c r="G120" s="46">
        <f t="shared" si="18"/>
        <v>330.17019999999997</v>
      </c>
      <c r="H120" s="47">
        <f t="shared" si="19"/>
        <v>0.07657061339481018</v>
      </c>
      <c r="I120" s="47">
        <f t="shared" si="20"/>
        <v>0.014486711194953757</v>
      </c>
      <c r="J120" s="47">
        <f t="shared" si="21"/>
        <v>0.04867301778113405</v>
      </c>
    </row>
    <row r="121" spans="1:10" ht="12.75">
      <c r="A121" s="17">
        <v>73</v>
      </c>
      <c r="B121" s="16" t="s">
        <v>84</v>
      </c>
      <c r="C121" s="45">
        <v>1572231.23</v>
      </c>
      <c r="D121" s="45">
        <v>1638000</v>
      </c>
      <c r="E121" s="45">
        <v>867924.12</v>
      </c>
      <c r="F121" s="56">
        <f t="shared" si="22"/>
        <v>55.20333799755396</v>
      </c>
      <c r="G121" s="46">
        <f t="shared" si="18"/>
        <v>52.98682051282051</v>
      </c>
      <c r="H121" s="47">
        <f t="shared" si="19"/>
        <v>4.12860266967556</v>
      </c>
      <c r="I121" s="47">
        <f t="shared" si="20"/>
        <v>4.7458465874668505</v>
      </c>
      <c r="J121" s="47">
        <f t="shared" si="21"/>
        <v>2.5589520874648968</v>
      </c>
    </row>
    <row r="122" spans="1:10" ht="12.75">
      <c r="A122" s="17">
        <v>74</v>
      </c>
      <c r="B122" s="16" t="s">
        <v>106</v>
      </c>
      <c r="C122" s="45">
        <v>35559.71</v>
      </c>
      <c r="D122" s="45">
        <v>0</v>
      </c>
      <c r="E122" s="45">
        <v>13087.34</v>
      </c>
      <c r="F122" s="56">
        <f t="shared" si="22"/>
        <v>36.80384345091679</v>
      </c>
      <c r="G122" s="46"/>
      <c r="H122" s="47">
        <f t="shared" si="19"/>
        <v>0.09337806732085374</v>
      </c>
      <c r="I122" s="47">
        <f t="shared" si="20"/>
        <v>0</v>
      </c>
      <c r="J122" s="47">
        <f t="shared" si="21"/>
        <v>0.03858617964478605</v>
      </c>
    </row>
    <row r="123" spans="1:10" ht="12.75">
      <c r="A123" s="17">
        <v>75</v>
      </c>
      <c r="B123" s="16" t="s">
        <v>128</v>
      </c>
      <c r="C123" s="45">
        <v>67574.58</v>
      </c>
      <c r="D123" s="45">
        <v>55800</v>
      </c>
      <c r="E123" s="45">
        <v>681.23</v>
      </c>
      <c r="F123" s="56">
        <f t="shared" si="22"/>
        <v>1.008115773712541</v>
      </c>
      <c r="G123" s="46">
        <f>E123/D123*100</f>
        <v>1.2208422939068102</v>
      </c>
      <c r="H123" s="47">
        <f t="shared" si="19"/>
        <v>0.17744755737373613</v>
      </c>
      <c r="I123" s="47">
        <f t="shared" si="20"/>
        <v>0.16167169693568392</v>
      </c>
      <c r="J123" s="47">
        <f t="shared" si="21"/>
        <v>0.002008510756151945</v>
      </c>
    </row>
    <row r="124" spans="1:10" ht="12.75">
      <c r="A124" s="17">
        <v>76</v>
      </c>
      <c r="B124" s="16" t="s">
        <v>107</v>
      </c>
      <c r="C124" s="45"/>
      <c r="D124" s="45">
        <v>116000</v>
      </c>
      <c r="E124" s="45">
        <v>47188</v>
      </c>
      <c r="F124" s="56"/>
      <c r="G124" s="46">
        <f>E124/D124*100</f>
        <v>40.679310344827584</v>
      </c>
      <c r="H124" s="47">
        <f t="shared" si="19"/>
        <v>0</v>
      </c>
      <c r="I124" s="47">
        <f t="shared" si="20"/>
        <v>0.3360916997229272</v>
      </c>
      <c r="J124" s="47">
        <f t="shared" si="21"/>
        <v>0.13912717519970935</v>
      </c>
    </row>
    <row r="125" spans="1:10" ht="12.75">
      <c r="A125" s="21" t="s">
        <v>8</v>
      </c>
      <c r="B125" s="22" t="s">
        <v>55</v>
      </c>
      <c r="C125" s="48">
        <f>SUM(C33:C124)-C112-C75-C39</f>
        <v>21235588.380000006</v>
      </c>
      <c r="D125" s="48">
        <f>SUM(D33:D124)-D75-D39-D112</f>
        <v>19394590</v>
      </c>
      <c r="E125" s="48">
        <f>E33+E34+E35+E40+E41+E42+E43+E44+E45+E46+E47+E48+E49+E50+E51+E52+E53+E54+E55+E56+E57+E58+E59+E60+E61+E62+E63+E64+E65+E66+E67+E68+E69+E70+E76+E77+E78+E79+E80+E81+E82+E83+E84+E85+E86+E87+E88+E89+E90+E91+E92+E93+E94+E95+E96+E97+E98+E99+E100+E101+E102+E103+E104+E105+E113+E114+E115+E116+E117+E118+E119+E120+E121+E122+E123+E124</f>
        <v>15742810.21</v>
      </c>
      <c r="F125" s="49">
        <f t="shared" si="22"/>
        <v>74.1340900392796</v>
      </c>
      <c r="G125" s="49">
        <f>E125/D125*100</f>
        <v>81.17114210715462</v>
      </c>
      <c r="H125" s="50">
        <f t="shared" si="19"/>
        <v>55.76362128222026</v>
      </c>
      <c r="I125" s="50">
        <f t="shared" si="20"/>
        <v>56.19276481490763</v>
      </c>
      <c r="J125" s="50">
        <f t="shared" si="21"/>
        <v>46.41545974023996</v>
      </c>
    </row>
    <row r="126" spans="1:10" ht="12.75">
      <c r="A126" s="17">
        <v>77</v>
      </c>
      <c r="B126" s="16" t="s">
        <v>56</v>
      </c>
      <c r="C126" s="45">
        <v>20795.46</v>
      </c>
      <c r="D126" s="45">
        <v>25950</v>
      </c>
      <c r="E126" s="45">
        <v>71988.95</v>
      </c>
      <c r="F126" s="56">
        <f>E126/C126*100</f>
        <v>346.17628078436354</v>
      </c>
      <c r="G126" s="46">
        <f>E126/D126*100</f>
        <v>277.4140655105973</v>
      </c>
      <c r="H126" s="47">
        <f t="shared" si="19"/>
        <v>0.054607865582934206</v>
      </c>
      <c r="I126" s="47">
        <f t="shared" si="20"/>
        <v>0.07518603110180999</v>
      </c>
      <c r="J126" s="47">
        <f t="shared" si="21"/>
        <v>0.2122492849684902</v>
      </c>
    </row>
    <row r="127" spans="1:10" ht="12.75">
      <c r="A127" s="17">
        <v>78</v>
      </c>
      <c r="B127" s="16" t="s">
        <v>57</v>
      </c>
      <c r="C127" s="45">
        <v>11751.32</v>
      </c>
      <c r="D127" s="45">
        <v>0</v>
      </c>
      <c r="E127" s="45">
        <v>12778.52</v>
      </c>
      <c r="F127" s="56">
        <f aca="true" t="shared" si="23" ref="F127:F136">E127/C127*100</f>
        <v>108.74114567554965</v>
      </c>
      <c r="G127" s="46"/>
      <c r="H127" s="47">
        <f t="shared" si="19"/>
        <v>0.030858394235186257</v>
      </c>
      <c r="I127" s="47">
        <f t="shared" si="20"/>
        <v>0</v>
      </c>
      <c r="J127" s="47">
        <f t="shared" si="21"/>
        <v>0.03767566734832987</v>
      </c>
    </row>
    <row r="128" spans="1:10" ht="12.75">
      <c r="A128" s="15">
        <v>79</v>
      </c>
      <c r="B128" s="25" t="s">
        <v>108</v>
      </c>
      <c r="C128" s="45">
        <v>1533309.9</v>
      </c>
      <c r="D128" s="45">
        <v>735500</v>
      </c>
      <c r="E128" s="65">
        <v>1797950.73</v>
      </c>
      <c r="F128" s="56">
        <f t="shared" si="23"/>
        <v>117.25944833461259</v>
      </c>
      <c r="G128" s="46">
        <f>E128/D128*100</f>
        <v>244.45285248130523</v>
      </c>
      <c r="H128" s="47">
        <f t="shared" si="19"/>
        <v>4.0263971518871084</v>
      </c>
      <c r="I128" s="47">
        <f t="shared" si="20"/>
        <v>2.1309952167776975</v>
      </c>
      <c r="J128" s="47">
        <f t="shared" si="21"/>
        <v>5.301004624335748</v>
      </c>
    </row>
    <row r="129" spans="1:10" ht="27" customHeight="1">
      <c r="A129" s="17">
        <v>80</v>
      </c>
      <c r="B129" s="16" t="s">
        <v>109</v>
      </c>
      <c r="C129" s="45">
        <v>2015.7</v>
      </c>
      <c r="D129" s="45">
        <v>0</v>
      </c>
      <c r="E129" s="64">
        <v>54793.18</v>
      </c>
      <c r="F129" s="56">
        <f t="shared" si="23"/>
        <v>2718.320186535695</v>
      </c>
      <c r="G129" s="46"/>
      <c r="H129" s="47">
        <f t="shared" si="19"/>
        <v>0.005293130070482715</v>
      </c>
      <c r="I129" s="47">
        <f t="shared" si="20"/>
        <v>0</v>
      </c>
      <c r="J129" s="47">
        <f t="shared" si="21"/>
        <v>0.16154997782506592</v>
      </c>
    </row>
    <row r="130" spans="1:11" ht="15.75" customHeight="1">
      <c r="A130" s="17">
        <v>81</v>
      </c>
      <c r="B130" s="25" t="s">
        <v>110</v>
      </c>
      <c r="C130" s="45">
        <v>16102.75</v>
      </c>
      <c r="D130" s="45"/>
      <c r="E130" s="45">
        <v>15118.63</v>
      </c>
      <c r="F130" s="56">
        <f t="shared" si="23"/>
        <v>93.8884973063607</v>
      </c>
      <c r="G130" s="46"/>
      <c r="H130" s="47">
        <f t="shared" si="19"/>
        <v>0.042285037576259135</v>
      </c>
      <c r="I130" s="47">
        <f t="shared" si="20"/>
        <v>0</v>
      </c>
      <c r="J130" s="47">
        <f t="shared" si="21"/>
        <v>0.044575152258828125</v>
      </c>
      <c r="K130" s="14"/>
    </row>
    <row r="131" spans="1:10" ht="12.75">
      <c r="A131" s="17">
        <v>82</v>
      </c>
      <c r="B131" s="25" t="s">
        <v>119</v>
      </c>
      <c r="C131" s="45">
        <v>1710.45</v>
      </c>
      <c r="D131" s="45"/>
      <c r="E131" s="45"/>
      <c r="F131" s="56">
        <f t="shared" si="23"/>
        <v>0</v>
      </c>
      <c r="G131" s="46"/>
      <c r="H131" s="47">
        <f t="shared" si="19"/>
        <v>0.0044915584308464354</v>
      </c>
      <c r="I131" s="47">
        <f t="shared" si="20"/>
        <v>0</v>
      </c>
      <c r="J131" s="47">
        <f t="shared" si="21"/>
        <v>0</v>
      </c>
    </row>
    <row r="132" spans="1:10" ht="12.75">
      <c r="A132" s="15">
        <v>83</v>
      </c>
      <c r="B132" s="25" t="s">
        <v>111</v>
      </c>
      <c r="C132" s="45">
        <v>1778.93</v>
      </c>
      <c r="D132" s="45"/>
      <c r="E132" s="45"/>
      <c r="F132" s="56">
        <f t="shared" si="23"/>
        <v>0</v>
      </c>
      <c r="G132" s="46"/>
      <c r="H132" s="47">
        <f t="shared" si="19"/>
        <v>0.004671383577061972</v>
      </c>
      <c r="I132" s="47">
        <f t="shared" si="20"/>
        <v>0</v>
      </c>
      <c r="J132" s="47">
        <f t="shared" si="21"/>
        <v>0</v>
      </c>
    </row>
    <row r="133" spans="1:10" ht="12.75">
      <c r="A133" s="17">
        <v>84</v>
      </c>
      <c r="B133" s="25" t="s">
        <v>58</v>
      </c>
      <c r="C133" s="45">
        <v>5571448.14</v>
      </c>
      <c r="D133" s="45">
        <v>3300000</v>
      </c>
      <c r="E133" s="45">
        <v>6332534.64</v>
      </c>
      <c r="F133" s="56">
        <f t="shared" si="23"/>
        <v>113.66047894327164</v>
      </c>
      <c r="G133" s="46">
        <f>E133/D133*100</f>
        <v>191.89498909090906</v>
      </c>
      <c r="H133" s="47">
        <f t="shared" si="19"/>
        <v>14.630351583057493</v>
      </c>
      <c r="I133" s="47">
        <f t="shared" si="20"/>
        <v>9.56122938866948</v>
      </c>
      <c r="J133" s="47">
        <f t="shared" si="21"/>
        <v>18.670586935608803</v>
      </c>
    </row>
    <row r="134" spans="1:10" ht="12.75">
      <c r="A134" s="17">
        <v>85</v>
      </c>
      <c r="B134" s="25" t="s">
        <v>59</v>
      </c>
      <c r="C134" s="45">
        <v>168845.22</v>
      </c>
      <c r="D134" s="45"/>
      <c r="E134" s="45">
        <v>315240.81</v>
      </c>
      <c r="F134" s="56">
        <f t="shared" si="23"/>
        <v>186.70401803497901</v>
      </c>
      <c r="G134" s="46"/>
      <c r="H134" s="47">
        <f t="shared" si="19"/>
        <v>0.4433793278956539</v>
      </c>
      <c r="I134" s="47">
        <f t="shared" si="20"/>
        <v>0</v>
      </c>
      <c r="J134" s="47">
        <f t="shared" si="21"/>
        <v>0.9294431508639546</v>
      </c>
    </row>
    <row r="135" spans="1:10" ht="12.75">
      <c r="A135" s="17">
        <v>86</v>
      </c>
      <c r="B135" s="25" t="s">
        <v>60</v>
      </c>
      <c r="C135" s="45">
        <v>58619.55</v>
      </c>
      <c r="D135" s="45"/>
      <c r="E135" s="45">
        <v>67498.83</v>
      </c>
      <c r="F135" s="56">
        <f t="shared" si="23"/>
        <v>115.14730154018582</v>
      </c>
      <c r="G135" s="46"/>
      <c r="H135" s="47">
        <f t="shared" si="19"/>
        <v>0.15393208454788165</v>
      </c>
      <c r="I135" s="47">
        <f t="shared" si="20"/>
        <v>0</v>
      </c>
      <c r="J135" s="47">
        <f t="shared" si="21"/>
        <v>0.19901079823653042</v>
      </c>
    </row>
    <row r="136" spans="1:10" ht="18" customHeight="1">
      <c r="A136" s="15">
        <v>87</v>
      </c>
      <c r="B136" s="25" t="s">
        <v>83</v>
      </c>
      <c r="C136" s="45">
        <v>853.73</v>
      </c>
      <c r="D136" s="45"/>
      <c r="E136" s="45"/>
      <c r="F136" s="56">
        <f t="shared" si="23"/>
        <v>0</v>
      </c>
      <c r="G136" s="46"/>
      <c r="H136" s="47">
        <f t="shared" si="19"/>
        <v>0.0022418534182037054</v>
      </c>
      <c r="I136" s="47">
        <f t="shared" si="20"/>
        <v>0</v>
      </c>
      <c r="J136" s="47">
        <f t="shared" si="21"/>
        <v>0</v>
      </c>
    </row>
    <row r="137" spans="1:10" ht="18" customHeight="1">
      <c r="A137" s="35"/>
      <c r="B137" s="31"/>
      <c r="C137" s="51"/>
      <c r="D137" s="51"/>
      <c r="E137" s="51"/>
      <c r="F137" s="59"/>
      <c r="G137" s="59"/>
      <c r="H137" s="53"/>
      <c r="I137" s="53"/>
      <c r="J137" s="53"/>
    </row>
    <row r="138" spans="1:10" ht="18" customHeight="1">
      <c r="A138" s="35"/>
      <c r="B138" s="31"/>
      <c r="C138" s="51"/>
      <c r="D138" s="51"/>
      <c r="E138" s="51"/>
      <c r="F138" s="59"/>
      <c r="G138" s="59"/>
      <c r="H138" s="53"/>
      <c r="I138" s="53"/>
      <c r="J138" s="53"/>
    </row>
    <row r="139" spans="1:10" ht="18" customHeight="1">
      <c r="A139" s="35"/>
      <c r="B139" s="31"/>
      <c r="C139" s="51"/>
      <c r="D139" s="51"/>
      <c r="E139" s="51"/>
      <c r="F139" s="59"/>
      <c r="G139" s="59"/>
      <c r="H139" s="53"/>
      <c r="I139" s="53"/>
      <c r="J139" s="53"/>
    </row>
    <row r="140" spans="1:10" ht="18" customHeight="1">
      <c r="A140" s="35"/>
      <c r="B140" s="31"/>
      <c r="C140" s="51"/>
      <c r="D140" s="51"/>
      <c r="E140" s="51"/>
      <c r="F140" s="59"/>
      <c r="G140" s="59"/>
      <c r="H140" s="53"/>
      <c r="I140" s="53"/>
      <c r="J140" s="53"/>
    </row>
    <row r="141" spans="1:10" ht="18" customHeight="1">
      <c r="A141" s="35"/>
      <c r="B141" s="31"/>
      <c r="C141" s="51"/>
      <c r="D141" s="51"/>
      <c r="E141" s="51"/>
      <c r="F141" s="59"/>
      <c r="G141" s="59"/>
      <c r="H141" s="53"/>
      <c r="I141" s="53"/>
      <c r="J141" s="53"/>
    </row>
    <row r="142" spans="1:10" ht="18" customHeight="1">
      <c r="A142" s="35"/>
      <c r="B142" s="31"/>
      <c r="C142" s="51"/>
      <c r="D142" s="51"/>
      <c r="E142" s="51"/>
      <c r="F142" s="59"/>
      <c r="G142" s="59"/>
      <c r="H142" s="53"/>
      <c r="I142" s="53"/>
      <c r="J142" s="53"/>
    </row>
    <row r="143" spans="1:10" ht="12.75">
      <c r="A143" s="2"/>
      <c r="C143" s="54"/>
      <c r="D143" s="54"/>
      <c r="E143" s="55"/>
      <c r="F143" s="73" t="s">
        <v>0</v>
      </c>
      <c r="G143" s="73"/>
      <c r="H143" s="71" t="s">
        <v>85</v>
      </c>
      <c r="I143" s="72"/>
      <c r="J143" s="72"/>
    </row>
    <row r="144" spans="1:10" ht="36">
      <c r="A144" s="3" t="s">
        <v>1</v>
      </c>
      <c r="B144" s="4" t="s">
        <v>2</v>
      </c>
      <c r="C144" s="37" t="s">
        <v>139</v>
      </c>
      <c r="D144" s="37" t="s">
        <v>117</v>
      </c>
      <c r="E144" s="37" t="s">
        <v>138</v>
      </c>
      <c r="F144" s="40" t="s">
        <v>131</v>
      </c>
      <c r="G144" s="40" t="s">
        <v>132</v>
      </c>
      <c r="H144" s="38" t="s">
        <v>3</v>
      </c>
      <c r="I144" s="39" t="s">
        <v>4</v>
      </c>
      <c r="J144" s="39" t="s">
        <v>130</v>
      </c>
    </row>
    <row r="145" spans="1:10" ht="12.75">
      <c r="A145" s="10">
        <v>1</v>
      </c>
      <c r="B145" s="10">
        <v>2</v>
      </c>
      <c r="C145" s="41">
        <v>3</v>
      </c>
      <c r="D145" s="41">
        <v>4</v>
      </c>
      <c r="E145" s="41">
        <v>5</v>
      </c>
      <c r="F145" s="41">
        <v>6</v>
      </c>
      <c r="G145" s="41">
        <v>7</v>
      </c>
      <c r="H145" s="42">
        <v>8</v>
      </c>
      <c r="I145" s="41">
        <v>9</v>
      </c>
      <c r="J145" s="41">
        <v>10</v>
      </c>
    </row>
    <row r="146" spans="1:10" ht="12.75">
      <c r="A146" s="15">
        <v>88</v>
      </c>
      <c r="B146" s="25" t="s">
        <v>61</v>
      </c>
      <c r="C146" s="45">
        <v>1590.53</v>
      </c>
      <c r="D146" s="45">
        <v>0</v>
      </c>
      <c r="E146" s="45">
        <v>3664.31</v>
      </c>
      <c r="F146" s="56">
        <f>E146/C146*100</f>
        <v>230.38295410963642</v>
      </c>
      <c r="G146" s="46"/>
      <c r="H146" s="47">
        <f aca="true" t="shared" si="24" ref="H146:H151">$C146/C$151*100</f>
        <v>0.0041766543488638555</v>
      </c>
      <c r="I146" s="47">
        <f aca="true" t="shared" si="25" ref="I146:I151">$D146/D$151*100</f>
        <v>0</v>
      </c>
      <c r="J146" s="47">
        <f aca="true" t="shared" si="26" ref="J146:J151">$E146/E$151*100</f>
        <v>0.010803702198780346</v>
      </c>
    </row>
    <row r="147" spans="1:10" ht="12.75">
      <c r="A147" s="12" t="s">
        <v>14</v>
      </c>
      <c r="B147" s="26" t="s">
        <v>62</v>
      </c>
      <c r="C147" s="48">
        <f>SUM(C126:C146)-C145</f>
        <v>7388821.68</v>
      </c>
      <c r="D147" s="48">
        <f>SUM(D126:D146)-D145</f>
        <v>4061450</v>
      </c>
      <c r="E147" s="48">
        <f>SUM(E126:E146)-E145</f>
        <v>8671568.6</v>
      </c>
      <c r="F147" s="49">
        <f aca="true" t="shared" si="27" ref="F147:F152">E147/C147*100</f>
        <v>117.36064254293927</v>
      </c>
      <c r="G147" s="49">
        <f aca="true" t="shared" si="28" ref="G147:G152">E147/D147*100</f>
        <v>213.5091802188873</v>
      </c>
      <c r="H147" s="50">
        <f t="shared" si="24"/>
        <v>19.402686024627975</v>
      </c>
      <c r="I147" s="50">
        <f t="shared" si="25"/>
        <v>11.767410636548988</v>
      </c>
      <c r="J147" s="50">
        <f t="shared" si="26"/>
        <v>25.566899293644536</v>
      </c>
    </row>
    <row r="148" spans="1:12" ht="12.75">
      <c r="A148" s="15"/>
      <c r="B148" s="27" t="s">
        <v>63</v>
      </c>
      <c r="C148" s="57">
        <f>C125+C147</f>
        <v>28624410.060000006</v>
      </c>
      <c r="D148" s="57">
        <f>D125+D147</f>
        <v>23456040</v>
      </c>
      <c r="E148" s="57">
        <f>E125+E147</f>
        <v>24414378.810000002</v>
      </c>
      <c r="F148" s="62">
        <f t="shared" si="27"/>
        <v>85.29216413132951</v>
      </c>
      <c r="G148" s="63">
        <f t="shared" si="28"/>
        <v>104.08568031944012</v>
      </c>
      <c r="H148" s="58">
        <f t="shared" si="24"/>
        <v>75.16630730684822</v>
      </c>
      <c r="I148" s="58">
        <f t="shared" si="25"/>
        <v>67.96017545145662</v>
      </c>
      <c r="J148" s="58">
        <f t="shared" si="26"/>
        <v>71.9823590338845</v>
      </c>
      <c r="L148" s="14"/>
    </row>
    <row r="149" spans="1:12" ht="12.75">
      <c r="A149" s="10">
        <v>89</v>
      </c>
      <c r="B149" s="27" t="s">
        <v>64</v>
      </c>
      <c r="C149" s="57">
        <v>1185861.63</v>
      </c>
      <c r="D149" s="57">
        <v>2250350</v>
      </c>
      <c r="E149" s="66">
        <v>1374488.97</v>
      </c>
      <c r="F149" s="62">
        <f t="shared" si="27"/>
        <v>115.90635325640817</v>
      </c>
      <c r="G149" s="63">
        <f t="shared" si="28"/>
        <v>61.07889750483258</v>
      </c>
      <c r="H149" s="58">
        <f t="shared" si="24"/>
        <v>3.1140149095523375</v>
      </c>
      <c r="I149" s="58">
        <f t="shared" si="25"/>
        <v>6.520034107512837</v>
      </c>
      <c r="J149" s="58">
        <f t="shared" si="26"/>
        <v>4.052487236993685</v>
      </c>
      <c r="L149" s="14"/>
    </row>
    <row r="150" spans="1:10" ht="12.75">
      <c r="A150" s="10">
        <v>90</v>
      </c>
      <c r="B150" s="27" t="s">
        <v>112</v>
      </c>
      <c r="C150" s="57">
        <v>8271165.44</v>
      </c>
      <c r="D150" s="57">
        <v>8808000</v>
      </c>
      <c r="E150" s="66">
        <v>8128301.84</v>
      </c>
      <c r="F150" s="62">
        <f t="shared" si="27"/>
        <v>98.27275127022486</v>
      </c>
      <c r="G150" s="63">
        <f t="shared" si="28"/>
        <v>92.28317257039055</v>
      </c>
      <c r="H150" s="58">
        <f t="shared" si="24"/>
        <v>21.719677783599444</v>
      </c>
      <c r="I150" s="58">
        <f t="shared" si="25"/>
        <v>25.519790441030537</v>
      </c>
      <c r="J150" s="58">
        <f t="shared" si="26"/>
        <v>23.96515372912181</v>
      </c>
    </row>
    <row r="151" spans="1:10" ht="12.75">
      <c r="A151" s="12"/>
      <c r="B151" s="26" t="s">
        <v>65</v>
      </c>
      <c r="C151" s="48">
        <f>SUM(C148:C150)</f>
        <v>38081437.13</v>
      </c>
      <c r="D151" s="48">
        <f>SUM(D148:D150)</f>
        <v>34514390</v>
      </c>
      <c r="E151" s="48">
        <f>SUM(E148:E150)</f>
        <v>33917169.620000005</v>
      </c>
      <c r="F151" s="49">
        <f t="shared" si="27"/>
        <v>89.06483624611045</v>
      </c>
      <c r="G151" s="49">
        <f t="shared" si="28"/>
        <v>98.2696481670399</v>
      </c>
      <c r="H151" s="50">
        <f t="shared" si="24"/>
        <v>100</v>
      </c>
      <c r="I151" s="50">
        <f t="shared" si="25"/>
        <v>100</v>
      </c>
      <c r="J151" s="50">
        <f t="shared" si="26"/>
        <v>100</v>
      </c>
    </row>
    <row r="152" spans="1:10" ht="12.75">
      <c r="A152" s="12"/>
      <c r="B152" s="26" t="s">
        <v>113</v>
      </c>
      <c r="C152" s="48">
        <f>C31-C151</f>
        <v>1065611.4899999946</v>
      </c>
      <c r="D152" s="48">
        <f>D31-D151</f>
        <v>319750</v>
      </c>
      <c r="E152" s="48">
        <f>E31-E151</f>
        <v>88375.15999998897</v>
      </c>
      <c r="F152" s="49">
        <f t="shared" si="27"/>
        <v>8.293375290087141</v>
      </c>
      <c r="G152" s="49">
        <f t="shared" si="28"/>
        <v>27.63883033619671</v>
      </c>
      <c r="H152" s="60"/>
      <c r="I152" s="60"/>
      <c r="J152" s="50"/>
    </row>
    <row r="153" spans="1:10" ht="12.75">
      <c r="A153" s="23"/>
      <c r="B153" s="19"/>
      <c r="C153" s="20"/>
      <c r="D153" s="20"/>
      <c r="E153" s="20"/>
      <c r="F153" s="20"/>
      <c r="G153" s="20"/>
      <c r="H153" s="20"/>
      <c r="I153" s="20"/>
      <c r="J153" s="20"/>
    </row>
    <row r="154" spans="1:10" ht="12.75">
      <c r="A154" s="67"/>
      <c r="B154" s="26" t="s">
        <v>136</v>
      </c>
      <c r="C154" s="68"/>
      <c r="D154" s="68"/>
      <c r="E154" s="48">
        <v>37652</v>
      </c>
      <c r="F154" s="68"/>
      <c r="G154" s="68"/>
      <c r="H154" s="68"/>
      <c r="I154" s="68"/>
      <c r="J154" s="68"/>
    </row>
    <row r="155" spans="1:10" ht="12.75">
      <c r="A155" s="23"/>
      <c r="B155" s="30"/>
      <c r="C155" s="20"/>
      <c r="D155" s="20"/>
      <c r="E155" s="20"/>
      <c r="F155" s="28"/>
      <c r="G155" s="28"/>
      <c r="H155" s="20"/>
      <c r="I155" s="20"/>
      <c r="J155" s="20"/>
    </row>
    <row r="156" spans="1:10" ht="12.75">
      <c r="A156" s="69"/>
      <c r="B156" s="26" t="s">
        <v>137</v>
      </c>
      <c r="C156" s="68"/>
      <c r="D156" s="68"/>
      <c r="E156" s="48">
        <f>E152-E154</f>
        <v>50723.15999998897</v>
      </c>
      <c r="F156" s="68"/>
      <c r="G156" s="70"/>
      <c r="H156" s="68"/>
      <c r="I156" s="68"/>
      <c r="J156" s="68"/>
    </row>
    <row r="157" spans="1:10" ht="12.75">
      <c r="A157" s="23"/>
      <c r="B157" s="30"/>
      <c r="C157" s="19"/>
      <c r="D157" s="19"/>
      <c r="E157" s="19"/>
      <c r="F157" s="29"/>
      <c r="G157" s="29"/>
      <c r="H157" s="19"/>
      <c r="I157" s="19"/>
      <c r="J157" s="19"/>
    </row>
    <row r="158" spans="1:10" ht="12.75">
      <c r="A158" s="23"/>
      <c r="B158" s="19"/>
      <c r="C158" s="19"/>
      <c r="D158" s="19"/>
      <c r="E158" s="29"/>
      <c r="F158" s="19"/>
      <c r="G158" s="19"/>
      <c r="H158" s="19"/>
      <c r="I158" s="19"/>
      <c r="J158" s="19"/>
    </row>
    <row r="159" spans="1:10" ht="12.75">
      <c r="A159" s="23"/>
      <c r="B159" s="31"/>
      <c r="C159" s="19"/>
      <c r="D159" s="19"/>
      <c r="E159" s="19"/>
      <c r="F159" s="19"/>
      <c r="G159" s="19"/>
      <c r="H159" s="19"/>
      <c r="I159" s="19"/>
      <c r="J159" s="19"/>
    </row>
    <row r="160" spans="1:2" ht="12.75">
      <c r="A160" s="24"/>
      <c r="B160" s="32"/>
    </row>
    <row r="161" spans="1:2" ht="12.75">
      <c r="A161" s="24"/>
      <c r="B161" s="32"/>
    </row>
    <row r="162" spans="2:10" ht="12.75">
      <c r="B162" s="32"/>
      <c r="J162" s="14"/>
    </row>
    <row r="163" spans="2:10" ht="12.75">
      <c r="B163" s="32"/>
      <c r="J163" s="14"/>
    </row>
    <row r="164" spans="2:10" ht="12.75">
      <c r="B164" s="32"/>
      <c r="J164" s="14"/>
    </row>
    <row r="165" spans="2:10" ht="12.75">
      <c r="B165" s="32"/>
      <c r="J165" s="14"/>
    </row>
    <row r="166" spans="2:10" ht="12.75">
      <c r="B166" s="32"/>
      <c r="J166" s="14"/>
    </row>
    <row r="167" spans="2:10" ht="12.75">
      <c r="B167" s="32"/>
      <c r="J167" s="14"/>
    </row>
    <row r="168" spans="2:10" ht="12" customHeight="1">
      <c r="B168" s="74"/>
      <c r="C168" s="75"/>
      <c r="D168" s="75"/>
      <c r="J168" s="14"/>
    </row>
    <row r="169" ht="12.75">
      <c r="J169" s="14"/>
    </row>
    <row r="170" ht="12.75">
      <c r="J170" s="14"/>
    </row>
    <row r="171" ht="12.75">
      <c r="J171" s="14"/>
    </row>
    <row r="172" ht="12.75">
      <c r="J172" s="14"/>
    </row>
    <row r="173" ht="12.75">
      <c r="J173" s="14"/>
    </row>
    <row r="174" ht="12.75">
      <c r="J174" s="14"/>
    </row>
    <row r="175" ht="12.75">
      <c r="J175" s="14"/>
    </row>
    <row r="176" ht="12.75">
      <c r="J176" s="14"/>
    </row>
  </sheetData>
  <mergeCells count="11">
    <mergeCell ref="B168:D168"/>
    <mergeCell ref="F73:G73"/>
    <mergeCell ref="F143:G143"/>
    <mergeCell ref="F110:G110"/>
    <mergeCell ref="H73:J73"/>
    <mergeCell ref="H110:J110"/>
    <mergeCell ref="H143:J143"/>
    <mergeCell ref="F2:G2"/>
    <mergeCell ref="F37:G37"/>
    <mergeCell ref="H2:J2"/>
    <mergeCell ref="H37:J37"/>
  </mergeCells>
  <printOptions/>
  <pageMargins left="0.16" right="0.07874015748031496" top="0.67" bottom="0.66" header="0.39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</cp:lastModifiedBy>
  <cp:lastPrinted>2010-03-10T08:05:00Z</cp:lastPrinted>
  <dcterms:created xsi:type="dcterms:W3CDTF">1996-10-14T23:33:28Z</dcterms:created>
  <dcterms:modified xsi:type="dcterms:W3CDTF">2010-03-18T07:45:17Z</dcterms:modified>
  <cp:category/>
  <cp:version/>
  <cp:contentType/>
  <cp:contentStatus/>
</cp:coreProperties>
</file>